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skocil\Downloads\"/>
    </mc:Choice>
  </mc:AlternateContent>
  <bookViews>
    <workbookView xWindow="0" yWindow="0" windowWidth="17256" windowHeight="5772" activeTab="1"/>
  </bookViews>
  <sheets>
    <sheet name="Prihodi" sheetId="2" r:id="rId1"/>
    <sheet name="Rashodi" sheetId="1" r:id="rId2"/>
    <sheet name="Rezultat" sheetId="4" r:id="rId3"/>
    <sheet name="Obrazloženje" sheetId="5" r:id="rId4"/>
  </sheets>
  <calcPr calcId="162913"/>
</workbook>
</file>

<file path=xl/calcChain.xml><?xml version="1.0" encoding="utf-8"?>
<calcChain xmlns="http://schemas.openxmlformats.org/spreadsheetml/2006/main">
  <c r="L91" i="1" l="1"/>
  <c r="J16" i="2" l="1"/>
  <c r="C37" i="4" s="1"/>
  <c r="J22" i="2"/>
  <c r="C39" i="4" s="1"/>
  <c r="I22" i="2"/>
  <c r="C24" i="4" s="1"/>
  <c r="H22" i="2"/>
  <c r="C9" i="4" s="1"/>
  <c r="H16" i="2"/>
  <c r="C7" i="4" s="1"/>
  <c r="J19" i="2"/>
  <c r="I19" i="2"/>
  <c r="H19" i="2"/>
  <c r="C8" i="4" s="1"/>
  <c r="I16" i="2"/>
  <c r="C22" i="4" s="1"/>
  <c r="J10" i="2" l="1"/>
  <c r="I10" i="2"/>
  <c r="H10" i="2"/>
  <c r="I86" i="1" l="1"/>
  <c r="I152" i="1" s="1"/>
  <c r="D29" i="4" s="1"/>
  <c r="J86" i="1"/>
  <c r="J152" i="1" s="1"/>
  <c r="J79" i="1"/>
  <c r="I79" i="1"/>
  <c r="H79" i="1"/>
  <c r="H86" i="1"/>
  <c r="H152" i="1" s="1"/>
  <c r="D14" i="4" s="1"/>
  <c r="J73" i="1" l="1"/>
  <c r="I73" i="1"/>
  <c r="I130" i="1" l="1"/>
  <c r="I129" i="1" s="1"/>
  <c r="J130" i="1"/>
  <c r="J129" i="1" s="1"/>
  <c r="H130" i="1"/>
  <c r="H129" i="1" s="1"/>
  <c r="C40" i="4" l="1"/>
  <c r="C10" i="4"/>
  <c r="C25" i="4"/>
  <c r="B25" i="4" l="1"/>
  <c r="I24" i="2" l="1"/>
  <c r="J24" i="2"/>
  <c r="H24" i="2"/>
  <c r="I106" i="1"/>
  <c r="I153" i="1" s="1"/>
  <c r="J106" i="1"/>
  <c r="J153" i="1" s="1"/>
  <c r="H106" i="1"/>
  <c r="H153" i="1" s="1"/>
  <c r="H73" i="1" l="1"/>
  <c r="B40" i="4" l="1"/>
  <c r="B10" i="4"/>
  <c r="B45" i="4" l="1"/>
  <c r="B47" i="4" s="1"/>
  <c r="B30" i="4"/>
  <c r="B32" i="4" s="1"/>
  <c r="B15" i="4"/>
  <c r="B17" i="4" l="1"/>
  <c r="I91" i="1"/>
  <c r="I72" i="1" s="1"/>
  <c r="I139" i="1"/>
  <c r="H139" i="1"/>
  <c r="I142" i="1"/>
  <c r="I141" i="1" s="1"/>
  <c r="J142" i="1"/>
  <c r="J141" i="1" s="1"/>
  <c r="H142" i="1"/>
  <c r="H141" i="1" s="1"/>
  <c r="J139" i="1" l="1"/>
  <c r="H138" i="1" l="1"/>
  <c r="J91" i="1"/>
  <c r="J72" i="1" s="1"/>
  <c r="I138" i="1" l="1"/>
  <c r="J138" i="1"/>
  <c r="I14" i="2" l="1"/>
  <c r="C29" i="4" s="1"/>
  <c r="E29" i="4" s="1"/>
  <c r="J14" i="2"/>
  <c r="H14" i="2"/>
  <c r="C14" i="4" s="1"/>
  <c r="E14" i="4" s="1"/>
  <c r="I121" i="1" l="1"/>
  <c r="J121" i="1"/>
  <c r="I112" i="1"/>
  <c r="J112" i="1"/>
  <c r="I10" i="1"/>
  <c r="I148" i="1" s="1"/>
  <c r="J10" i="1"/>
  <c r="J148" i="1" s="1"/>
  <c r="I109" i="1"/>
  <c r="J109" i="1"/>
  <c r="H10" i="1"/>
  <c r="H148" i="1" s="1"/>
  <c r="H19" i="1"/>
  <c r="I7" i="2"/>
  <c r="I6" i="2" s="1"/>
  <c r="J7" i="2"/>
  <c r="J6" i="2" s="1"/>
  <c r="H7" i="2"/>
  <c r="H6" i="2" s="1"/>
  <c r="C12" i="4" l="1"/>
  <c r="C42" i="4"/>
  <c r="J151" i="1"/>
  <c r="D39" i="4" s="1"/>
  <c r="E39" i="4" s="1"/>
  <c r="I151" i="1"/>
  <c r="D24" i="4" s="1"/>
  <c r="E24" i="4" s="1"/>
  <c r="C27" i="4"/>
  <c r="J108" i="1"/>
  <c r="H109" i="1"/>
  <c r="I108" i="1" l="1"/>
  <c r="H108" i="1"/>
  <c r="I120" i="1" l="1"/>
  <c r="H121" i="1"/>
  <c r="H120" i="1" s="1"/>
  <c r="J120" i="1" l="1"/>
  <c r="J111" i="1"/>
  <c r="H112" i="1"/>
  <c r="H151" i="1" s="1"/>
  <c r="D9" i="4" s="1"/>
  <c r="E9" i="4" s="1"/>
  <c r="H91" i="1"/>
  <c r="I32" i="1"/>
  <c r="I147" i="1" s="1"/>
  <c r="D23" i="4" s="1"/>
  <c r="E23" i="4" s="1"/>
  <c r="J32" i="1"/>
  <c r="J147" i="1" s="1"/>
  <c r="D38" i="4" s="1"/>
  <c r="E38" i="4" s="1"/>
  <c r="H32" i="1"/>
  <c r="H147" i="1" s="1"/>
  <c r="D8" i="4" s="1"/>
  <c r="E8" i="4" s="1"/>
  <c r="I30" i="1"/>
  <c r="I146" i="1" s="1"/>
  <c r="J30" i="1"/>
  <c r="J146" i="1" s="1"/>
  <c r="D37" i="4" s="1"/>
  <c r="H30" i="1"/>
  <c r="H146" i="1" s="1"/>
  <c r="I19" i="1"/>
  <c r="J19" i="1"/>
  <c r="I17" i="1"/>
  <c r="J17" i="1"/>
  <c r="H17" i="1"/>
  <c r="H150" i="1" l="1"/>
  <c r="D13" i="4" s="1"/>
  <c r="H72" i="1"/>
  <c r="D40" i="4"/>
  <c r="D22" i="4"/>
  <c r="D25" i="4" s="1"/>
  <c r="D7" i="4"/>
  <c r="D10" i="4" s="1"/>
  <c r="C43" i="4"/>
  <c r="C45" i="4" s="1"/>
  <c r="C47" i="4" s="1"/>
  <c r="C13" i="4"/>
  <c r="C15" i="4" s="1"/>
  <c r="C28" i="4"/>
  <c r="C30" i="4" s="1"/>
  <c r="E37" i="4"/>
  <c r="E40" i="4" s="1"/>
  <c r="J150" i="1"/>
  <c r="D43" i="4" s="1"/>
  <c r="I150" i="1"/>
  <c r="D28" i="4" s="1"/>
  <c r="H149" i="1"/>
  <c r="J149" i="1"/>
  <c r="D42" i="4" s="1"/>
  <c r="J9" i="1"/>
  <c r="H111" i="1"/>
  <c r="I149" i="1"/>
  <c r="D27" i="4" s="1"/>
  <c r="I9" i="1"/>
  <c r="I111" i="1"/>
  <c r="I29" i="1"/>
  <c r="H29" i="1"/>
  <c r="J29" i="1"/>
  <c r="H9" i="1"/>
  <c r="H154" i="1" l="1"/>
  <c r="E43" i="4"/>
  <c r="H8" i="1"/>
  <c r="H7" i="1" s="1"/>
  <c r="H6" i="1" s="1"/>
  <c r="E22" i="4"/>
  <c r="E25" i="4" s="1"/>
  <c r="J8" i="1"/>
  <c r="J7" i="1" s="1"/>
  <c r="J6" i="1" s="1"/>
  <c r="E7" i="4"/>
  <c r="E10" i="4" s="1"/>
  <c r="I8" i="1"/>
  <c r="I7" i="1" s="1"/>
  <c r="I6" i="1" s="1"/>
  <c r="D45" i="4"/>
  <c r="D47" i="4" s="1"/>
  <c r="D30" i="4"/>
  <c r="D32" i="4" s="1"/>
  <c r="E27" i="4"/>
  <c r="D12" i="4"/>
  <c r="D15" i="4" s="1"/>
  <c r="E28" i="4"/>
  <c r="C32" i="4"/>
  <c r="E13" i="4"/>
  <c r="C17" i="4"/>
  <c r="E42" i="4"/>
  <c r="J154" i="1"/>
  <c r="I154" i="1"/>
  <c r="E45" i="4" l="1"/>
  <c r="E47" i="4" s="1"/>
  <c r="D17" i="4"/>
  <c r="E12" i="4"/>
  <c r="E15" i="4" s="1"/>
  <c r="E17" i="4" s="1"/>
  <c r="E30" i="4"/>
  <c r="E32" i="4" s="1"/>
</calcChain>
</file>

<file path=xl/sharedStrings.xml><?xml version="1.0" encoding="utf-8"?>
<sst xmlns="http://schemas.openxmlformats.org/spreadsheetml/2006/main" count="405" uniqueCount="206">
  <si>
    <t>Glava</t>
  </si>
  <si>
    <t>Program</t>
  </si>
  <si>
    <t>Aktivnost</t>
  </si>
  <si>
    <t>Izvor sredstava</t>
  </si>
  <si>
    <t>11 - OPĆI PRIHODI I PRIMICI</t>
  </si>
  <si>
    <t>31111</t>
  </si>
  <si>
    <t>Plaće za zaposlene</t>
  </si>
  <si>
    <t>31213</t>
  </si>
  <si>
    <t>Darovi</t>
  </si>
  <si>
    <t>31311</t>
  </si>
  <si>
    <t>Doprinosi za mirovinsko osiguranje</t>
  </si>
  <si>
    <t>31321</t>
  </si>
  <si>
    <t>Doprinosi za obvezno zdravstveno osiguranje</t>
  </si>
  <si>
    <t>31331</t>
  </si>
  <si>
    <t>Doprinosi za zapošljavanje</t>
  </si>
  <si>
    <t>32121</t>
  </si>
  <si>
    <t>Naknade za prijevoz na posao i s posla</t>
  </si>
  <si>
    <t>31 - PRIHODI PO POSEBNIM PROPISIMA - CENTAR ZA ODGOJ, OBRAZOVANJE I REHABILITACIJU</t>
  </si>
  <si>
    <t>32224</t>
  </si>
  <si>
    <t>Namirnice</t>
  </si>
  <si>
    <t>42 - PRIHODI IZ DRUGIH PRORAČUNA TE OSTALIH SUBJEKATA UNUTAR OPĆEG PRORAČUNA - CENTAR ZA ODGOJ, OBRAZOVANJE I REHABILITACIJU</t>
  </si>
  <si>
    <t>31332</t>
  </si>
  <si>
    <t>Doprinosi za obvezno osiguranje u slučaju nezaposlenosti</t>
  </si>
  <si>
    <t>32999</t>
  </si>
  <si>
    <t>Ostali nespomenuti rashodi poslovanja</t>
  </si>
  <si>
    <t>32233</t>
  </si>
  <si>
    <t>Plin</t>
  </si>
  <si>
    <t>43 - POMOĆI IZRAVNANJA ZA DECENTRALIZIRANE FUNKCIJE - CENTAR ZA ODGOJ, OBRAZOVANJE I REHABILITACIJU</t>
  </si>
  <si>
    <t>32111</t>
  </si>
  <si>
    <t>Dnevnice za službeni put u zemlji</t>
  </si>
  <si>
    <t>32115</t>
  </si>
  <si>
    <t>Naknade za prijevoz na službenom putu u zemlji</t>
  </si>
  <si>
    <t>32131</t>
  </si>
  <si>
    <t>Seminari, savjetovanja i simpoziji</t>
  </si>
  <si>
    <t>32132</t>
  </si>
  <si>
    <t>Tečajevi i stručni ispiti</t>
  </si>
  <si>
    <t>32211</t>
  </si>
  <si>
    <t>Uredski materijal</t>
  </si>
  <si>
    <t>32214</t>
  </si>
  <si>
    <t>Materijal i sredstva za čišćenje i održavanje</t>
  </si>
  <si>
    <t>32215</t>
  </si>
  <si>
    <t>Službena, radna i zaštitna odjeća i obuća</t>
  </si>
  <si>
    <t>32216</t>
  </si>
  <si>
    <t>Materijal za higijenske potrebe i njegu</t>
  </si>
  <si>
    <t>32231</t>
  </si>
  <si>
    <t>Električna energija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</si>
  <si>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</si>
  <si>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</si>
  <si>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</si>
  <si>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</si>
  <si>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32243</t>
  </si>
  <si>
    <t>Materijal i dijelovi za tekuće i investicijsko održavanje transportnih sredstava</t>
  </si>
  <si>
    <t>32244</t>
  </si>
  <si>
    <t>Ostali materijal i dijelovi za tekuće i investicijsko održavanje</t>
  </si>
  <si>
    <t>32251</t>
  </si>
  <si>
    <t>Sitni inventar</t>
  </si>
  <si>
    <t>32311</t>
  </si>
  <si>
    <t>Usluge telefona, telefaksa</t>
  </si>
  <si>
    <t>32313</t>
  </si>
  <si>
    <t>Poštarina (pisma, tiskanice i sl.)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</si>
  <si>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</si>
  <si>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</si>
  <si>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</si>
  <si>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</si>
  <si>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</si>
  <si>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</si>
  <si>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32329</t>
  </si>
  <si>
    <t>Ostale usluge tekućeg i investicijskog održavanja</t>
  </si>
  <si>
    <t>32339</t>
  </si>
  <si>
    <t>Ostale usluge promidžbe i informiranja</t>
  </si>
  <si>
    <t>32341</t>
  </si>
  <si>
    <t>Opskrba vodom</t>
  </si>
  <si>
    <t>32342</t>
  </si>
  <si>
    <t>Iznošenje i odvoz smeća</t>
  </si>
  <si>
    <t>32349</t>
  </si>
  <si>
    <t>Ostale komunalne usluge</t>
  </si>
  <si>
    <t>32361</t>
  </si>
  <si>
    <t>Obvezni i preventivni zdravstveni pregledi zaposlenika</t>
  </si>
  <si>
    <t>32363</t>
  </si>
  <si>
    <t>Laboratorijske usluge</t>
  </si>
  <si>
    <t>32369</t>
  </si>
  <si>
    <t>Ostale zdravstvene i veterinarske usluge</t>
  </si>
  <si>
    <t>32392</t>
  </si>
  <si>
    <t>Film i izrada fotografija</t>
  </si>
  <si>
    <t>32921</t>
  </si>
  <si>
    <t>Premije osiguranja prijevoznih sredstava</t>
  </si>
  <si>
    <t>32922</t>
  </si>
  <si>
    <t>Premije osiguranja ostale imovine</t>
  </si>
  <si>
    <t>32931</t>
  </si>
  <si>
    <t>Reprezentacija</t>
  </si>
  <si>
    <t>32941</t>
  </si>
  <si>
    <t>Tuzemne članarine</t>
  </si>
  <si>
    <t>34311</t>
  </si>
  <si>
    <t>Usluge banaka</t>
  </si>
  <si>
    <t>34333</t>
  </si>
  <si>
    <t>Zatezne kamate iz poslovnih odnosa</t>
  </si>
  <si>
    <t>Dodatna ulaganja na građevinskim objektima</t>
  </si>
  <si>
    <t>Ugovori o djelu</t>
  </si>
  <si>
    <t>Ostali materijal za potrebe redovnog poslovanja</t>
  </si>
  <si>
    <t>Ostale usluge za komunikaciju i prijevoz</t>
  </si>
  <si>
    <t>44 - POMOĆI PRORAČUNSKIM KORISNICIMA TEMELJEM PRIJENOSA SREDSTAVA EU</t>
  </si>
  <si>
    <t>KONTO</t>
  </si>
  <si>
    <t>CENTAR ZA ODGOJ, OBRAZOVANJE I REHABILITACIJU KRIŽEVCI</t>
  </si>
  <si>
    <t>Voditelj računovodstva:</t>
  </si>
  <si>
    <t>______________________</t>
  </si>
  <si>
    <t>Odgovorna osoba:</t>
  </si>
  <si>
    <t>M.P.</t>
  </si>
  <si>
    <t>Zvjezdana Babić</t>
  </si>
  <si>
    <t>Tekuće pomoći iz državnog proračuna proračunskim korisnicima proračuna JLP(R)S</t>
  </si>
  <si>
    <t>Tekuće pomoći proračunskim korisnicima iz proračuna JLP(R)S
koji im nije nadležan</t>
  </si>
  <si>
    <t>UKUPNO</t>
  </si>
  <si>
    <t>31 - PRIHODI PO POSEBNIM PROPISIMA - COOR</t>
  </si>
  <si>
    <t>42 - PRIHODI IZ DRUGIH PRORAČUNA TE OSTALIH SUBJEKATA UNUTAR OPĆEG PRORAČUNA - COOR</t>
  </si>
  <si>
    <t>NAPOMENA</t>
  </si>
  <si>
    <t>PRIHODI</t>
  </si>
  <si>
    <t>RASHODI</t>
  </si>
  <si>
    <t>Prihodi</t>
  </si>
  <si>
    <t>Rashodi</t>
  </si>
  <si>
    <t>31 Prihodi po posebnim propisima</t>
  </si>
  <si>
    <t>42 Prihodi iz drugih proračuna</t>
  </si>
  <si>
    <t>Ukupno</t>
  </si>
  <si>
    <t>OBRAZLOŽENJE</t>
  </si>
  <si>
    <t>Ostale nespomenute usluge</t>
  </si>
  <si>
    <t>Oprema</t>
  </si>
  <si>
    <t>Regres za godišnji odmor</t>
  </si>
  <si>
    <t>Ostali nenavedeni rashodi za zaposlene</t>
  </si>
  <si>
    <t>Materijali za higijenske potrebe i njegu</t>
  </si>
  <si>
    <t>Ostali materijali za potrebe redovnog poslovanja</t>
  </si>
  <si>
    <t>Sufinanciranje cijene usluge, participacije i slično - predškolski odgoj</t>
  </si>
  <si>
    <t>Sufinanciranje cijene usluge, participacije i slično - osnovno školstvo</t>
  </si>
  <si>
    <t>Izvor 11 - dodatni udio</t>
  </si>
  <si>
    <t>Izvor 43</t>
  </si>
  <si>
    <t>Izvor 11 - ostalo</t>
  </si>
  <si>
    <t>Izvor 31</t>
  </si>
  <si>
    <t>Izvor 42</t>
  </si>
  <si>
    <t>Izvor 44</t>
  </si>
  <si>
    <t>REZULTAT</t>
  </si>
  <si>
    <t>11 Opći prihodi i primici</t>
  </si>
  <si>
    <t>Računala i računalna oprema</t>
  </si>
  <si>
    <t>Knjige</t>
  </si>
  <si>
    <t>Izvor</t>
  </si>
  <si>
    <t>30102 OSNOVNOŠKOLSKO OBRAZOVANJE</t>
  </si>
  <si>
    <t>3204 OSNOVNOŠKOLSKO OBRAZOVANJE U CENTRU ZA ODGOJ, OBRAZOVANJE I REHABILITACIJU KRIŽEVCI</t>
  </si>
  <si>
    <t>A 320401 PREDŠKOLSKI ODGOJ</t>
  </si>
  <si>
    <t>A 320402 OSNOVNOŠKOLSKO OBRAZOVANJE - RASHODI ZAKONSKOG STANDARDA</t>
  </si>
  <si>
    <t>A 320403 OSNOVNOŠKOLSKO OBRAZOVANJE - RASHODI IZNAD ZAKONSKOG STANDARDA</t>
  </si>
  <si>
    <t>A 320404 ŠKOLSKA SHEMA</t>
  </si>
  <si>
    <t>Projekt</t>
  </si>
  <si>
    <t>K 320408 NABAVA TABLETA</t>
  </si>
  <si>
    <t>2021.</t>
  </si>
  <si>
    <t>1. Sažetak djelokruga rada proračunskog korisnika</t>
  </si>
  <si>
    <t>2. Obrazloženje programa</t>
  </si>
  <si>
    <t>3. Zakonske i druge podloge na kojima se zasnivaju programi</t>
  </si>
  <si>
    <t>4. Utvrđeni ciljevi usklađeni sa Strategijom i programima javnih potreba</t>
  </si>
  <si>
    <t>5. Ishodište i pokazatelji na kojima se zasnivaju izračuni i ocjene potrebnih sredstava za provođenje programa</t>
  </si>
  <si>
    <t>6. Pokazatelji uspješnosti realizacije utvrđenih ciljeva</t>
  </si>
  <si>
    <t>(manjak upisati s predznakom minus)</t>
  </si>
  <si>
    <t>Datum:</t>
  </si>
  <si>
    <t>Razlika</t>
  </si>
  <si>
    <t>Ukupno sredstva Grada</t>
  </si>
  <si>
    <t>Ukupno - vlastita i namjenska</t>
  </si>
  <si>
    <t>Predviđeni rezultat 2020.</t>
  </si>
  <si>
    <t>_____________________</t>
  </si>
  <si>
    <t>Mihaela Brkić</t>
  </si>
  <si>
    <t>Uplate roditelja vrtić</t>
  </si>
  <si>
    <t>Sufinanciranje plaće za vrtić, općine</t>
  </si>
  <si>
    <t>MZO, didaktika, prehrana, prijevoz, didaktika vrtić</t>
  </si>
  <si>
    <t xml:space="preserve">Djelatnost: odgoj i obvezno osnovno školovanje djece i mladeži, te naobrazba i skrb o djeci predškolske dobi i osnovno školovanje odraslih.
Zakon o odgoju i obrazovanju u osnovnoj i srednjoj školi, Zakon o ustanovama.
Statut Centra za odgoj, obrazovanje i rehabilitaciju Križevci, Rješenje MZOŠ o početku rada Klasa: UP/I-602-02/05-01/00102, Urbroj: 533-10-05-5, od 02.11.2005.
Suglasnost MZOŠ za ustroj predškolskog programa za djecu s teškoćama u razvoju Klasa: 601-02/06-03/00416, Urbroj: 533-10-06-0003, od 28.11.2006. i Suglasnost MZOŠ na program odgojno obrazovnog rada s djecom predškolske dobi s teškoćama u razvoju Klasa:601-02/06-03/00416, Urbroj: 533-10-7-0008, od 02.01.2007. 
</t>
  </si>
  <si>
    <t xml:space="preserve"> Zakon o predškolskom odgoju
- Zakon o osnovnom školstvu
- Zakon o ustanovama
- Pedagoški standard
- Nacionalni kurikulumi
</t>
  </si>
  <si>
    <t xml:space="preserve">  Izračuni potrebnih sredstava zasnivaju se na pedagoškim standardima predškolskog
             odgoja i  naobrazbe i državnim pedagoškim standardima osnovnoškolskog sustava     
             odgoja i obrazovanja.
</t>
  </si>
  <si>
    <t>Financijski pokazatelji utvrđuju ostvarene zadane ciljeve, realizirani svi zadani programi i ciljevi u skladu s financijsklim planom.</t>
  </si>
  <si>
    <t>43 Pomoći izravnanja za decentralizirane funkcije</t>
  </si>
  <si>
    <t>Izvor 61</t>
  </si>
  <si>
    <t>44 Pomoći proračunskim korisnicima temeljem prijenosa sredstava EU</t>
  </si>
  <si>
    <t>A 320406 POMOZIMO JEDNI DRUGIMA III (2020.-2021.)</t>
  </si>
  <si>
    <t>A 320407 OSIGURAVANJE ŠKOLSKE PREHRANE ZA DJECU U RIZIKU OD SIROMAŠTVA</t>
  </si>
  <si>
    <t>Naknada za prijevoz na službenom putu u inozemstvu</t>
  </si>
  <si>
    <t>2022.</t>
  </si>
  <si>
    <t xml:space="preserve">Svi ciljevi, strategija i programi su  usklađeni sa dokumentima za dugoročni razvoj prema planu sredstava potrebnih za financiranje osnovnih škola za 2019-2020. godinu.
- Strategija razvoja Grada Križevaca
- Strategija izjednačavanja osoba s invaliditetom
</t>
  </si>
  <si>
    <t>Izvor 21</t>
  </si>
  <si>
    <t>21 - VLASTITI PRIHODI - COOR</t>
  </si>
  <si>
    <t>Prihodi od prodaje roba</t>
  </si>
  <si>
    <t>21 Vlastiti prihodi</t>
  </si>
  <si>
    <t>21 - VLASTITI PRIHODI</t>
  </si>
  <si>
    <t>COP plaće</t>
  </si>
  <si>
    <t>Zadruga</t>
  </si>
  <si>
    <t>Uplate roditelja - oš</t>
  </si>
  <si>
    <t>Nagrade</t>
  </si>
  <si>
    <t>Naknade za bolest, invalidnost i smrtni slučaj</t>
  </si>
  <si>
    <t>Doprinosi za obavezno zdravstveno osiguranje</t>
  </si>
  <si>
    <t>COP</t>
  </si>
  <si>
    <t>Dodatna ulaganja na postrojenjima i opremi</t>
  </si>
  <si>
    <t>Prihodi iz nadležnog proračuna za financiranje rashoda poslovanja</t>
  </si>
  <si>
    <t xml:space="preserve">43 - POMOĆI IZRAVNANJA ZA DECENTRALIZIRANE FUNKCIJE </t>
  </si>
  <si>
    <t>Prihodi iz nadležnog proračuna za financiranje rashoda za nabavu nefinancijske imovine</t>
  </si>
  <si>
    <t>Plaće za vrtić</t>
  </si>
  <si>
    <t>materijalni troškovi</t>
  </si>
  <si>
    <t>kapitalna ulaganja</t>
  </si>
  <si>
    <t>PUN, Shema, Besplatna prehrana</t>
  </si>
  <si>
    <t xml:space="preserve">Program rada predškoslkog odgoja i programa osnovnog školovanja za učenike s teškoćama u razvoju opširno je prikazan u godišnjem planu programa rada Centra. U školskoj godini 2019./20. Upisali smo 64 učenika u program osnovne škole, a u predškolski program 8  djece. 
COOR je partner na projektu ''Pomozimo jedni drugima lll'' putem kojeg je osugurano 10 pomoćnika u nastavi. Pripremamo i apliciramo projekte vezano uz unaprijeđenje kvalitete rehabilitacijskih programa a trenutno apliciramo projekte vezane uz asistivnu tehnologiju i potpomognutu komunikaciju zbog potreba naših učenika i korisnika. 
</t>
  </si>
  <si>
    <t>Financijski plan za 2021. godinu i projekcije za 2022. i 2023. godinu</t>
  </si>
  <si>
    <t>2023.</t>
  </si>
  <si>
    <t>A 320405 POMOZIMO JEDNI DRUGIMA III (2020.-2021.)</t>
  </si>
  <si>
    <t>Sv. Nikola, logoped ur. materijal, plin</t>
  </si>
  <si>
    <t>Predviđeni višak/manjak po završetku 2020. godine (kumulirani)</t>
  </si>
  <si>
    <t>51 - DONACIJE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</si>
</sst>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rgb="FF7030A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20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5" fillId="6" borderId="1" xfId="1" applyNumberFormat="1" applyFont="1" applyFill="1" applyBorder="1" applyAlignment="1">
      <alignment horizontal="right" vertical="center"/>
    </xf>
    <xf numFmtId="4" fontId="5" fillId="4" borderId="1" xfId="1" applyNumberFormat="1" applyFont="1" applyFill="1" applyBorder="1" applyAlignment="1">
      <alignment vertical="center" wrapText="1" readingOrder="1"/>
    </xf>
    <xf numFmtId="4" fontId="5" fillId="5" borderId="1" xfId="1" applyNumberFormat="1" applyFont="1" applyFill="1" applyBorder="1" applyAlignment="1">
      <alignment horizontal="right" vertical="center"/>
    </xf>
    <xf numFmtId="4" fontId="5" fillId="3" borderId="1" xfId="1" applyNumberFormat="1" applyFont="1" applyFill="1" applyBorder="1" applyAlignment="1">
      <alignment horizontal="right" vertical="center"/>
    </xf>
    <xf numFmtId="4" fontId="5" fillId="2" borderId="1" xfId="1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left" vertical="center" wrapText="1" readingOrder="1"/>
    </xf>
    <xf numFmtId="4" fontId="3" fillId="0" borderId="0" xfId="1" applyNumberFormat="1" applyFont="1" applyFill="1" applyBorder="1" applyAlignment="1">
      <alignment horizontal="right" vertical="center"/>
    </xf>
    <xf numFmtId="4" fontId="3" fillId="0" borderId="3" xfId="1" applyNumberFormat="1" applyFont="1" applyFill="1" applyBorder="1" applyAlignment="1">
      <alignment horizontal="right" vertical="center"/>
    </xf>
    <xf numFmtId="4" fontId="3" fillId="0" borderId="4" xfId="1" applyNumberFormat="1" applyFont="1" applyFill="1" applyBorder="1" applyAlignment="1">
      <alignment horizontal="right" vertical="center"/>
    </xf>
    <xf numFmtId="4" fontId="3" fillId="0" borderId="10" xfId="1" applyNumberFormat="1" applyFont="1" applyFill="1" applyBorder="1" applyAlignment="1">
      <alignment horizontal="right" vertical="center"/>
    </xf>
    <xf numFmtId="4" fontId="3" fillId="4" borderId="6" xfId="1" applyNumberFormat="1" applyFont="1" applyFill="1" applyBorder="1" applyAlignment="1">
      <alignment horizontal="right" vertical="center"/>
    </xf>
    <xf numFmtId="4" fontId="3" fillId="4" borderId="7" xfId="1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4" fontId="3" fillId="8" borderId="1" xfId="1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>
      <alignment horizontal="left" vertical="center" wrapText="1" readingOrder="1"/>
    </xf>
    <xf numFmtId="0" fontId="3" fillId="0" borderId="0" xfId="1" applyNumberFormat="1" applyFont="1" applyFill="1" applyBorder="1" applyAlignment="1">
      <alignment horizontal="left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4" fontId="1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5" fillId="4" borderId="1" xfId="1" applyNumberFormat="1" applyFont="1" applyFill="1" applyBorder="1" applyAlignment="1">
      <alignment horizontal="center" vertical="center" wrapText="1" readingOrder="1"/>
    </xf>
    <xf numFmtId="0" fontId="5" fillId="5" borderId="1" xfId="1" applyNumberFormat="1" applyFont="1" applyFill="1" applyBorder="1" applyAlignment="1">
      <alignment horizontal="center" vertical="center" wrapText="1" readingOrder="1"/>
    </xf>
    <xf numFmtId="0" fontId="5" fillId="3" borderId="1" xfId="1" applyNumberFormat="1" applyFont="1" applyFill="1" applyBorder="1" applyAlignment="1">
      <alignment horizontal="center" vertical="center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horizontal="center" vertical="center" readingOrder="1"/>
    </xf>
    <xf numFmtId="4" fontId="6" fillId="6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3" fillId="0" borderId="0" xfId="1" applyNumberFormat="1" applyFont="1" applyFill="1" applyBorder="1" applyAlignment="1">
      <alignment horizontal="left" vertical="center" wrapText="1" readingOrder="1"/>
    </xf>
    <xf numFmtId="0" fontId="4" fillId="0" borderId="0" xfId="0" applyFont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4" fontId="3" fillId="0" borderId="0" xfId="0" applyNumberFormat="1" applyFont="1" applyAlignment="1"/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horizontal="right" vertical="center"/>
    </xf>
    <xf numFmtId="4" fontId="0" fillId="0" borderId="3" xfId="0" applyNumberFormat="1" applyFont="1" applyFill="1" applyBorder="1" applyAlignment="1">
      <alignment horizontal="right" vertical="center"/>
    </xf>
    <xf numFmtId="4" fontId="0" fillId="0" borderId="4" xfId="0" applyNumberFormat="1" applyFont="1" applyBorder="1" applyAlignment="1">
      <alignment horizontal="right" vertical="center"/>
    </xf>
    <xf numFmtId="0" fontId="0" fillId="6" borderId="15" xfId="0" applyFill="1" applyBorder="1" applyAlignment="1">
      <alignment horizontal="left" vertical="center" wrapText="1"/>
    </xf>
    <xf numFmtId="4" fontId="0" fillId="6" borderId="5" xfId="0" applyNumberFormat="1" applyFont="1" applyFill="1" applyBorder="1" applyAlignment="1">
      <alignment horizontal="right" vertical="center"/>
    </xf>
    <xf numFmtId="4" fontId="0" fillId="6" borderId="6" xfId="0" applyNumberFormat="1" applyFont="1" applyFill="1" applyBorder="1" applyAlignment="1">
      <alignment horizontal="right" vertical="center"/>
    </xf>
    <xf numFmtId="4" fontId="0" fillId="6" borderId="7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horizontal="left" vertical="center" wrapText="1"/>
    </xf>
    <xf numFmtId="4" fontId="0" fillId="0" borderId="9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12" fillId="7" borderId="1" xfId="0" applyFont="1" applyFill="1" applyBorder="1" applyAlignment="1">
      <alignment horizontal="center" vertical="center" wrapText="1"/>
    </xf>
    <xf numFmtId="4" fontId="12" fillId="7" borderId="11" xfId="0" applyNumberFormat="1" applyFont="1" applyFill="1" applyBorder="1" applyAlignment="1">
      <alignment horizontal="right" vertical="center"/>
    </xf>
    <xf numFmtId="4" fontId="12" fillId="7" borderId="12" xfId="0" applyNumberFormat="1" applyFont="1" applyFill="1" applyBorder="1" applyAlignment="1">
      <alignment horizontal="right" vertical="center"/>
    </xf>
    <xf numFmtId="4" fontId="12" fillId="7" borderId="13" xfId="0" applyNumberFormat="1" applyFont="1" applyFill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5" fillId="2" borderId="1" xfId="1" applyNumberFormat="1" applyFont="1" applyFill="1" applyBorder="1" applyAlignment="1">
      <alignment horizontal="left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left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left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4" fontId="3" fillId="2" borderId="1" xfId="1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center" vertical="center"/>
    </xf>
    <xf numFmtId="0" fontId="3" fillId="8" borderId="1" xfId="1" applyNumberFormat="1" applyFont="1" applyFill="1" applyBorder="1" applyAlignment="1">
      <alignment horizontal="center" vertical="center" wrapText="1" readingOrder="1"/>
    </xf>
    <xf numFmtId="4" fontId="4" fillId="8" borderId="1" xfId="0" applyNumberFormat="1" applyFont="1" applyFill="1" applyBorder="1" applyAlignment="1">
      <alignment horizontal="center" vertical="center"/>
    </xf>
    <xf numFmtId="0" fontId="4" fillId="8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/>
    </xf>
    <xf numFmtId="0" fontId="5" fillId="8" borderId="1" xfId="0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0" borderId="11" xfId="1" applyNumberFormat="1" applyFont="1" applyFill="1" applyBorder="1" applyAlignment="1">
      <alignment horizontal="left" vertical="center" wrapText="1" readingOrder="1"/>
    </xf>
    <xf numFmtId="0" fontId="3" fillId="0" borderId="12" xfId="1" applyNumberFormat="1" applyFont="1" applyFill="1" applyBorder="1" applyAlignment="1">
      <alignment horizontal="left" vertical="center" wrapText="1" readingOrder="1"/>
    </xf>
    <xf numFmtId="0" fontId="3" fillId="0" borderId="13" xfId="1" applyNumberFormat="1" applyFont="1" applyFill="1" applyBorder="1" applyAlignment="1">
      <alignment horizontal="left" vertical="center" wrapText="1" readingOrder="1"/>
    </xf>
    <xf numFmtId="0" fontId="10" fillId="0" borderId="0" xfId="1" applyNumberFormat="1" applyFont="1" applyFill="1" applyAlignment="1">
      <alignment horizontal="center" vertical="center" wrapText="1" readingOrder="1"/>
    </xf>
    <xf numFmtId="0" fontId="2" fillId="0" borderId="0" xfId="2" applyFont="1" applyFill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/>
    </xf>
    <xf numFmtId="0" fontId="5" fillId="6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5" fillId="2" borderId="1" xfId="1" applyNumberFormat="1" applyFont="1" applyFill="1" applyBorder="1" applyAlignment="1">
      <alignment horizontal="left" vertical="center" wrapText="1" readingOrder="1"/>
    </xf>
    <xf numFmtId="0" fontId="3" fillId="0" borderId="1" xfId="2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 wrapText="1" readingOrder="1"/>
    </xf>
    <xf numFmtId="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2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3" borderId="1" xfId="1" applyNumberFormat="1" applyFont="1" applyFill="1" applyBorder="1" applyAlignment="1">
      <alignment horizontal="left" vertical="center" wrapText="1" readingOrder="1"/>
    </xf>
    <xf numFmtId="0" fontId="5" fillId="5" borderId="1" xfId="1" applyNumberFormat="1" applyFont="1" applyFill="1" applyBorder="1" applyAlignment="1">
      <alignment horizontal="left" vertical="center" wrapText="1" readingOrder="1"/>
    </xf>
    <xf numFmtId="0" fontId="5" fillId="4" borderId="1" xfId="1" applyNumberFormat="1" applyFont="1" applyFill="1" applyBorder="1" applyAlignment="1">
      <alignment horizontal="left" vertical="center" wrapText="1" readingOrder="1"/>
    </xf>
    <xf numFmtId="0" fontId="3" fillId="0" borderId="6" xfId="0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7" borderId="9" xfId="1" applyNumberFormat="1" applyFont="1" applyFill="1" applyBorder="1" applyAlignment="1">
      <alignment horizontal="left" vertical="center" wrapText="1" readingOrder="1"/>
    </xf>
    <xf numFmtId="0" fontId="3" fillId="7" borderId="0" xfId="1" applyNumberFormat="1" applyFont="1" applyFill="1" applyBorder="1" applyAlignment="1">
      <alignment horizontal="left" vertical="center" wrapText="1" readingOrder="1"/>
    </xf>
    <xf numFmtId="0" fontId="5" fillId="3" borderId="1" xfId="1" applyNumberFormat="1" applyFont="1" applyFill="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horizontal="left" vertical="center" wrapText="1" readingOrder="1"/>
    </xf>
    <xf numFmtId="0" fontId="3" fillId="0" borderId="3" xfId="1" applyNumberFormat="1" applyFont="1" applyFill="1" applyBorder="1" applyAlignment="1">
      <alignment horizontal="left" vertical="center" wrapText="1" readingOrder="1"/>
    </xf>
    <xf numFmtId="0" fontId="3" fillId="0" borderId="9" xfId="1" applyNumberFormat="1" applyFont="1" applyFill="1" applyBorder="1" applyAlignment="1">
      <alignment horizontal="left" vertical="center" wrapText="1" readingOrder="1"/>
    </xf>
    <xf numFmtId="0" fontId="3" fillId="0" borderId="0" xfId="1" applyNumberFormat="1" applyFont="1" applyFill="1" applyBorder="1" applyAlignment="1">
      <alignment horizontal="left" vertical="center" wrapText="1" readingOrder="1"/>
    </xf>
    <xf numFmtId="0" fontId="3" fillId="0" borderId="11" xfId="1" applyNumberFormat="1" applyFont="1" applyFill="1" applyBorder="1" applyAlignment="1">
      <alignment horizontal="center" vertical="center" wrapText="1" readingOrder="1"/>
    </xf>
    <xf numFmtId="0" fontId="3" fillId="0" borderId="12" xfId="1" applyNumberFormat="1" applyFont="1" applyFill="1" applyBorder="1" applyAlignment="1">
      <alignment horizontal="center" vertical="center" wrapText="1" readingOrder="1"/>
    </xf>
    <xf numFmtId="0" fontId="3" fillId="0" borderId="13" xfId="1" applyNumberFormat="1" applyFont="1" applyFill="1" applyBorder="1" applyAlignment="1">
      <alignment horizontal="center" vertical="center" wrapText="1" readingOrder="1"/>
    </xf>
    <xf numFmtId="0" fontId="3" fillId="4" borderId="5" xfId="1" applyNumberFormat="1" applyFont="1" applyFill="1" applyBorder="1" applyAlignment="1">
      <alignment horizontal="center" vertical="center" wrapText="1" readingOrder="1"/>
    </xf>
    <xf numFmtId="0" fontId="3" fillId="4" borderId="6" xfId="1" applyNumberFormat="1" applyFont="1" applyFill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2" borderId="11" xfId="1" applyNumberFormat="1" applyFont="1" applyFill="1" applyBorder="1" applyAlignment="1">
      <alignment horizontal="left" vertical="center" wrapText="1"/>
    </xf>
    <xf numFmtId="0" fontId="5" fillId="2" borderId="12" xfId="1" applyNumberFormat="1" applyFont="1" applyFill="1" applyBorder="1" applyAlignment="1">
      <alignment horizontal="left" vertical="center" wrapText="1"/>
    </xf>
    <xf numFmtId="0" fontId="5" fillId="2" borderId="13" xfId="1" applyNumberFormat="1" applyFont="1" applyFill="1" applyBorder="1" applyAlignment="1">
      <alignment horizontal="left" vertical="center" wrapText="1"/>
    </xf>
    <xf numFmtId="0" fontId="5" fillId="2" borderId="11" xfId="1" applyNumberFormat="1" applyFont="1" applyFill="1" applyBorder="1" applyAlignment="1">
      <alignment horizontal="left" vertical="center" wrapText="1" readingOrder="1"/>
    </xf>
    <xf numFmtId="0" fontId="3" fillId="2" borderId="12" xfId="1" applyNumberFormat="1" applyFont="1" applyFill="1" applyBorder="1" applyAlignment="1">
      <alignment horizontal="left" vertical="center" wrapText="1" readingOrder="1"/>
    </xf>
    <xf numFmtId="0" fontId="3" fillId="2" borderId="13" xfId="1" applyNumberFormat="1" applyFont="1" applyFill="1" applyBorder="1" applyAlignment="1">
      <alignment horizontal="left" vertical="center" wrapText="1" readingOrder="1"/>
    </xf>
    <xf numFmtId="0" fontId="3" fillId="0" borderId="11" xfId="1" applyNumberFormat="1" applyFont="1" applyFill="1" applyBorder="1" applyAlignment="1">
      <alignment horizontal="left" vertical="center" wrapText="1"/>
    </xf>
    <xf numFmtId="0" fontId="3" fillId="0" borderId="12" xfId="1" applyNumberFormat="1" applyFont="1" applyFill="1" applyBorder="1" applyAlignment="1">
      <alignment horizontal="left" vertical="center" wrapText="1"/>
    </xf>
    <xf numFmtId="0" fontId="3" fillId="0" borderId="13" xfId="1" applyNumberFormat="1" applyFont="1" applyFill="1" applyBorder="1" applyAlignment="1">
      <alignment horizontal="left" vertical="center" wrapText="1"/>
    </xf>
    <xf numFmtId="0" fontId="3" fillId="8" borderId="11" xfId="1" applyNumberFormat="1" applyFont="1" applyFill="1" applyBorder="1" applyAlignment="1">
      <alignment horizontal="left" vertical="center" wrapText="1" readingOrder="1"/>
    </xf>
    <xf numFmtId="0" fontId="3" fillId="8" borderId="12" xfId="1" applyNumberFormat="1" applyFont="1" applyFill="1" applyBorder="1" applyAlignment="1">
      <alignment horizontal="left" vertical="center" wrapText="1" readingOrder="1"/>
    </xf>
    <xf numFmtId="0" fontId="3" fillId="8" borderId="13" xfId="1" applyNumberFormat="1" applyFont="1" applyFill="1" applyBorder="1" applyAlignment="1">
      <alignment horizontal="left" vertical="center" wrapText="1" readingOrder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 wrapText="1"/>
    </xf>
    <xf numFmtId="0" fontId="5" fillId="7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0" fillId="0" borderId="0" xfId="2" applyFont="1" applyFill="1" applyAlignment="1">
      <alignment horizontal="center" vertical="center" wrapText="1" readingOrder="1"/>
    </xf>
    <xf numFmtId="0" fontId="9" fillId="0" borderId="0" xfId="3" applyFont="1" applyFill="1" applyAlignment="1">
      <alignment horizontal="center" vertical="center"/>
    </xf>
  </cellXfs>
  <cellStyles count="6">
    <cellStyle name="Comma 2" xfId="2"/>
    <cellStyle name="Comma 2 2" xfId="4"/>
    <cellStyle name="Normal 2" xfId="3"/>
    <cellStyle name="Normal 2 2" xfId="5"/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0" zoomScaleNormal="100" workbookViewId="0">
      <selection activeCell="A19" sqref="A19"/>
    </sheetView>
  </sheetViews>
  <sheetFormatPr defaultColWidth="9.109375" defaultRowHeight="14.4" x14ac:dyDescent="0.3"/>
  <cols>
    <col min="1" max="1" width="14.88671875" style="2" customWidth="1"/>
    <col min="2" max="6" width="9.109375" style="2"/>
    <col min="7" max="7" width="11.44140625" style="2" customWidth="1"/>
    <col min="8" max="8" width="12.33203125" style="4" customWidth="1"/>
    <col min="9" max="10" width="11.6640625" style="4" customWidth="1"/>
    <col min="11" max="11" width="35.33203125" style="3" customWidth="1"/>
    <col min="12" max="16384" width="9.109375" style="1"/>
  </cols>
  <sheetData>
    <row r="1" spans="1:11" ht="20.100000000000001" customHeight="1" x14ac:dyDescent="0.3">
      <c r="A1" s="117" t="s">
        <v>102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0.100000000000001" customHeight="1" x14ac:dyDescent="0.3">
      <c r="A2" s="118" t="s">
        <v>200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20.100000000000001" customHeight="1" x14ac:dyDescent="0.3">
      <c r="A3" s="125" t="s">
        <v>114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20.100000000000001" customHeight="1" x14ac:dyDescent="0.3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20.100000000000001" customHeight="1" x14ac:dyDescent="0.3">
      <c r="A5" s="119" t="s">
        <v>101</v>
      </c>
      <c r="B5" s="119"/>
      <c r="C5" s="119"/>
      <c r="D5" s="119"/>
      <c r="E5" s="119"/>
      <c r="F5" s="119"/>
      <c r="G5" s="119"/>
      <c r="H5" s="5" t="s">
        <v>149</v>
      </c>
      <c r="I5" s="5" t="s">
        <v>177</v>
      </c>
      <c r="J5" s="5" t="s">
        <v>201</v>
      </c>
      <c r="K5" s="6" t="s">
        <v>113</v>
      </c>
    </row>
    <row r="6" spans="1:11" ht="20.100000000000001" customHeight="1" x14ac:dyDescent="0.3">
      <c r="A6" s="120" t="s">
        <v>110</v>
      </c>
      <c r="B6" s="120"/>
      <c r="C6" s="120"/>
      <c r="D6" s="120"/>
      <c r="E6" s="120"/>
      <c r="F6" s="120"/>
      <c r="G6" s="120"/>
      <c r="H6" s="7">
        <f>H7+H10+H14+H24+H16+H19+H22</f>
        <v>6479700</v>
      </c>
      <c r="I6" s="7">
        <f>I7+I10+I14+I24+I16+I19+I22</f>
        <v>6411550</v>
      </c>
      <c r="J6" s="7">
        <f>J7+J10+J14+J16+J19+J24</f>
        <v>6605050</v>
      </c>
      <c r="K6" s="14"/>
    </row>
    <row r="7" spans="1:11" ht="20.100000000000001" customHeight="1" x14ac:dyDescent="0.3">
      <c r="A7" s="34" t="s">
        <v>3</v>
      </c>
      <c r="B7" s="122" t="s">
        <v>111</v>
      </c>
      <c r="C7" s="122"/>
      <c r="D7" s="122"/>
      <c r="E7" s="122"/>
      <c r="F7" s="122"/>
      <c r="G7" s="122"/>
      <c r="H7" s="11">
        <f>H8+H9</f>
        <v>46000</v>
      </c>
      <c r="I7" s="11">
        <f t="shared" ref="I7:J7" si="0">I8+I9</f>
        <v>47200</v>
      </c>
      <c r="J7" s="11">
        <f t="shared" si="0"/>
        <v>48300</v>
      </c>
      <c r="K7" s="13"/>
    </row>
    <row r="8" spans="1:11" ht="20.100000000000001" customHeight="1" x14ac:dyDescent="0.3">
      <c r="A8" s="18">
        <v>6526408</v>
      </c>
      <c r="B8" s="123" t="s">
        <v>128</v>
      </c>
      <c r="C8" s="123"/>
      <c r="D8" s="123"/>
      <c r="E8" s="123"/>
      <c r="F8" s="123"/>
      <c r="G8" s="123"/>
      <c r="H8" s="12">
        <v>34000</v>
      </c>
      <c r="I8" s="12">
        <v>34800</v>
      </c>
      <c r="J8" s="12">
        <v>35600</v>
      </c>
      <c r="K8" s="30" t="s">
        <v>164</v>
      </c>
    </row>
    <row r="9" spans="1:11" ht="20.100000000000001" customHeight="1" x14ac:dyDescent="0.3">
      <c r="A9" s="18">
        <v>6526409</v>
      </c>
      <c r="B9" s="123" t="s">
        <v>129</v>
      </c>
      <c r="C9" s="123"/>
      <c r="D9" s="123"/>
      <c r="E9" s="123"/>
      <c r="F9" s="123"/>
      <c r="G9" s="123"/>
      <c r="H9" s="12">
        <v>12000</v>
      </c>
      <c r="I9" s="12">
        <v>12400</v>
      </c>
      <c r="J9" s="12">
        <v>12700</v>
      </c>
      <c r="K9" s="30" t="s">
        <v>186</v>
      </c>
    </row>
    <row r="10" spans="1:11" ht="35.1" customHeight="1" x14ac:dyDescent="0.3">
      <c r="A10" s="34" t="s">
        <v>3</v>
      </c>
      <c r="B10" s="122" t="s">
        <v>112</v>
      </c>
      <c r="C10" s="122"/>
      <c r="D10" s="122"/>
      <c r="E10" s="122"/>
      <c r="F10" s="122"/>
      <c r="G10" s="122"/>
      <c r="H10" s="11">
        <f>H11+H12+H13</f>
        <v>5248800</v>
      </c>
      <c r="I10" s="11">
        <f>I11+I12+I13</f>
        <v>5425700</v>
      </c>
      <c r="J10" s="11">
        <f>J11+J12+J13</f>
        <v>5591300</v>
      </c>
      <c r="K10" s="39"/>
    </row>
    <row r="11" spans="1:11" ht="35.1" customHeight="1" x14ac:dyDescent="0.3">
      <c r="A11" s="19">
        <v>6361203</v>
      </c>
      <c r="B11" s="121" t="s">
        <v>108</v>
      </c>
      <c r="C11" s="121"/>
      <c r="D11" s="121"/>
      <c r="E11" s="121"/>
      <c r="F11" s="121"/>
      <c r="G11" s="121"/>
      <c r="H11" s="12">
        <v>501200</v>
      </c>
      <c r="I11" s="12">
        <v>518400</v>
      </c>
      <c r="J11" s="12">
        <v>534200</v>
      </c>
      <c r="K11" s="40" t="s">
        <v>166</v>
      </c>
    </row>
    <row r="12" spans="1:11" ht="35.1" customHeight="1" x14ac:dyDescent="0.3">
      <c r="A12" s="19">
        <v>6361303</v>
      </c>
      <c r="B12" s="121" t="s">
        <v>109</v>
      </c>
      <c r="C12" s="121"/>
      <c r="D12" s="121"/>
      <c r="E12" s="121"/>
      <c r="F12" s="121"/>
      <c r="G12" s="121"/>
      <c r="H12" s="12">
        <v>70600</v>
      </c>
      <c r="I12" s="12">
        <v>73000</v>
      </c>
      <c r="J12" s="12">
        <v>75100</v>
      </c>
      <c r="K12" s="30" t="s">
        <v>165</v>
      </c>
    </row>
    <row r="13" spans="1:11" ht="35.1" customHeight="1" x14ac:dyDescent="0.3">
      <c r="A13" s="93">
        <v>6361208</v>
      </c>
      <c r="B13" s="114" t="s">
        <v>109</v>
      </c>
      <c r="C13" s="115"/>
      <c r="D13" s="115"/>
      <c r="E13" s="115"/>
      <c r="F13" s="115"/>
      <c r="G13" s="116"/>
      <c r="H13" s="12">
        <v>4677000</v>
      </c>
      <c r="I13" s="12">
        <v>4834300</v>
      </c>
      <c r="J13" s="12">
        <v>4982000</v>
      </c>
      <c r="K13" s="30" t="s">
        <v>184</v>
      </c>
    </row>
    <row r="14" spans="1:11" ht="20.100000000000001" customHeight="1" x14ac:dyDescent="0.3">
      <c r="A14" s="34" t="s">
        <v>3</v>
      </c>
      <c r="B14" s="128" t="s">
        <v>180</v>
      </c>
      <c r="C14" s="128"/>
      <c r="D14" s="128"/>
      <c r="E14" s="128"/>
      <c r="F14" s="128"/>
      <c r="G14" s="128"/>
      <c r="H14" s="11">
        <f>H15</f>
        <v>13000</v>
      </c>
      <c r="I14" s="11">
        <f t="shared" ref="I14:J14" si="1">I15</f>
        <v>13500</v>
      </c>
      <c r="J14" s="11">
        <f t="shared" si="1"/>
        <v>13800</v>
      </c>
      <c r="K14" s="39"/>
    </row>
    <row r="15" spans="1:11" ht="39.9" customHeight="1" x14ac:dyDescent="0.3">
      <c r="A15" s="29">
        <v>66142</v>
      </c>
      <c r="B15" s="129" t="s">
        <v>181</v>
      </c>
      <c r="C15" s="129"/>
      <c r="D15" s="129"/>
      <c r="E15" s="129"/>
      <c r="F15" s="129"/>
      <c r="G15" s="129"/>
      <c r="H15" s="28">
        <v>13000</v>
      </c>
      <c r="I15" s="28">
        <v>13500</v>
      </c>
      <c r="J15" s="28">
        <v>13800</v>
      </c>
      <c r="K15" s="30" t="s">
        <v>185</v>
      </c>
    </row>
    <row r="16" spans="1:11" ht="20.100000000000001" customHeight="1" x14ac:dyDescent="0.3">
      <c r="A16" s="100" t="s">
        <v>3</v>
      </c>
      <c r="B16" s="111" t="s">
        <v>4</v>
      </c>
      <c r="C16" s="112"/>
      <c r="D16" s="112"/>
      <c r="E16" s="112"/>
      <c r="F16" s="112"/>
      <c r="G16" s="113"/>
      <c r="H16" s="101">
        <f>SUM(H17:H18)</f>
        <v>662800</v>
      </c>
      <c r="I16" s="101">
        <f>SUM(I17:I18)</f>
        <v>659200</v>
      </c>
      <c r="J16" s="101">
        <f>SUM(J17:J18)</f>
        <v>679400</v>
      </c>
      <c r="K16" s="39"/>
    </row>
    <row r="17" spans="1:11" ht="20.100000000000001" customHeight="1" x14ac:dyDescent="0.3">
      <c r="A17" s="102">
        <v>6711107</v>
      </c>
      <c r="B17" s="108" t="s">
        <v>192</v>
      </c>
      <c r="C17" s="109"/>
      <c r="D17" s="109"/>
      <c r="E17" s="109"/>
      <c r="F17" s="109"/>
      <c r="G17" s="110"/>
      <c r="H17" s="103">
        <v>589800</v>
      </c>
      <c r="I17" s="103">
        <v>610000</v>
      </c>
      <c r="J17" s="103">
        <v>629000</v>
      </c>
      <c r="K17" s="98" t="s">
        <v>195</v>
      </c>
    </row>
    <row r="18" spans="1:11" ht="20.100000000000001" customHeight="1" x14ac:dyDescent="0.3">
      <c r="A18" s="29">
        <v>6711107</v>
      </c>
      <c r="B18" s="105" t="s">
        <v>192</v>
      </c>
      <c r="C18" s="106"/>
      <c r="D18" s="106"/>
      <c r="E18" s="106"/>
      <c r="F18" s="106"/>
      <c r="G18" s="107"/>
      <c r="H18" s="28">
        <v>73000</v>
      </c>
      <c r="I18" s="28">
        <v>49200</v>
      </c>
      <c r="J18" s="28">
        <v>50400</v>
      </c>
      <c r="K18" s="30" t="s">
        <v>203</v>
      </c>
    </row>
    <row r="19" spans="1:11" ht="31.5" customHeight="1" x14ac:dyDescent="0.3">
      <c r="A19" s="100" t="s">
        <v>3</v>
      </c>
      <c r="B19" s="111" t="s">
        <v>193</v>
      </c>
      <c r="C19" s="112"/>
      <c r="D19" s="112"/>
      <c r="E19" s="112"/>
      <c r="F19" s="112"/>
      <c r="G19" s="113"/>
      <c r="H19" s="101">
        <f>SUM(H20:H21)</f>
        <v>234700</v>
      </c>
      <c r="I19" s="101">
        <f>SUM(I20:I21)</f>
        <v>265950</v>
      </c>
      <c r="J19" s="101">
        <f>SUM(J20:J21)</f>
        <v>272250</v>
      </c>
      <c r="K19" s="39"/>
    </row>
    <row r="20" spans="1:11" ht="20.100000000000001" customHeight="1" x14ac:dyDescent="0.3">
      <c r="A20" s="104">
        <v>6711107</v>
      </c>
      <c r="B20" s="108" t="s">
        <v>192</v>
      </c>
      <c r="C20" s="109"/>
      <c r="D20" s="109"/>
      <c r="E20" s="109"/>
      <c r="F20" s="109"/>
      <c r="G20" s="110"/>
      <c r="H20" s="103">
        <v>195500</v>
      </c>
      <c r="I20" s="103">
        <v>225900</v>
      </c>
      <c r="J20" s="103">
        <v>231300</v>
      </c>
      <c r="K20" s="98" t="s">
        <v>196</v>
      </c>
    </row>
    <row r="21" spans="1:11" ht="30" customHeight="1" x14ac:dyDescent="0.3">
      <c r="A21" s="29">
        <v>6712104</v>
      </c>
      <c r="B21" s="105" t="s">
        <v>194</v>
      </c>
      <c r="C21" s="106"/>
      <c r="D21" s="106"/>
      <c r="E21" s="106"/>
      <c r="F21" s="106"/>
      <c r="G21" s="107"/>
      <c r="H21" s="28">
        <v>39200</v>
      </c>
      <c r="I21" s="28">
        <v>40050</v>
      </c>
      <c r="J21" s="28">
        <v>40950</v>
      </c>
      <c r="K21" s="30" t="s">
        <v>197</v>
      </c>
    </row>
    <row r="22" spans="1:11" ht="30" customHeight="1" x14ac:dyDescent="0.3">
      <c r="A22" s="100" t="s">
        <v>3</v>
      </c>
      <c r="B22" s="111" t="s">
        <v>100</v>
      </c>
      <c r="C22" s="112"/>
      <c r="D22" s="112"/>
      <c r="E22" s="112"/>
      <c r="F22" s="112"/>
      <c r="G22" s="113"/>
      <c r="H22" s="101">
        <f>H23</f>
        <v>274400</v>
      </c>
      <c r="I22" s="101">
        <f>I23</f>
        <v>0</v>
      </c>
      <c r="J22" s="101">
        <f>J23</f>
        <v>0</v>
      </c>
      <c r="K22" s="39"/>
    </row>
    <row r="23" spans="1:11" ht="30" customHeight="1" x14ac:dyDescent="0.3">
      <c r="A23" s="29">
        <v>6711107</v>
      </c>
      <c r="B23" s="105" t="s">
        <v>192</v>
      </c>
      <c r="C23" s="106"/>
      <c r="D23" s="106"/>
      <c r="E23" s="106"/>
      <c r="F23" s="106"/>
      <c r="G23" s="107"/>
      <c r="H23" s="28">
        <v>274400</v>
      </c>
      <c r="I23" s="28"/>
      <c r="J23" s="28"/>
      <c r="K23" s="30" t="s">
        <v>198</v>
      </c>
    </row>
    <row r="24" spans="1:11" ht="45" customHeight="1" x14ac:dyDescent="0.3">
      <c r="A24" s="88" t="s">
        <v>3</v>
      </c>
      <c r="B24" s="128" t="s">
        <v>205</v>
      </c>
      <c r="C24" s="128"/>
      <c r="D24" s="128"/>
      <c r="E24" s="128"/>
      <c r="F24" s="128"/>
      <c r="G24" s="128"/>
      <c r="H24" s="11">
        <f>H25</f>
        <v>0</v>
      </c>
      <c r="I24" s="11">
        <f t="shared" ref="I24:J24" si="2">I25</f>
        <v>0</v>
      </c>
      <c r="J24" s="11">
        <f t="shared" si="2"/>
        <v>0</v>
      </c>
      <c r="K24" s="39"/>
    </row>
    <row r="25" spans="1:11" x14ac:dyDescent="0.3">
      <c r="A25" s="29"/>
      <c r="B25" s="129"/>
      <c r="C25" s="129"/>
      <c r="D25" s="129"/>
      <c r="E25" s="129"/>
      <c r="F25" s="129"/>
      <c r="G25" s="129"/>
      <c r="H25" s="28">
        <v>0</v>
      </c>
      <c r="I25" s="28">
        <v>0</v>
      </c>
      <c r="J25" s="28">
        <v>0</v>
      </c>
      <c r="K25" s="30"/>
    </row>
    <row r="26" spans="1:11" ht="45" customHeight="1" x14ac:dyDescent="0.3"/>
    <row r="27" spans="1:11" x14ac:dyDescent="0.3">
      <c r="E27" s="127" t="s">
        <v>157</v>
      </c>
      <c r="F27" s="127"/>
      <c r="G27" s="127"/>
      <c r="H27" s="126" t="s">
        <v>104</v>
      </c>
      <c r="I27" s="126"/>
      <c r="J27" s="126"/>
    </row>
    <row r="28" spans="1:11" x14ac:dyDescent="0.3">
      <c r="B28" s="130" t="s">
        <v>103</v>
      </c>
      <c r="C28" s="130"/>
      <c r="D28" s="130"/>
      <c r="E28" s="130" t="s">
        <v>107</v>
      </c>
      <c r="F28" s="130"/>
      <c r="G28" s="130"/>
      <c r="H28" s="126" t="s">
        <v>104</v>
      </c>
      <c r="I28" s="126"/>
      <c r="J28" s="126"/>
      <c r="K28" s="61"/>
    </row>
    <row r="29" spans="1:11" x14ac:dyDescent="0.3">
      <c r="B29" s="15"/>
      <c r="C29" s="15"/>
      <c r="D29" s="15"/>
      <c r="E29" s="15"/>
      <c r="F29" s="15"/>
      <c r="G29" s="15"/>
      <c r="H29" s="16"/>
      <c r="I29" s="16"/>
      <c r="J29" s="16"/>
      <c r="K29" s="16"/>
    </row>
    <row r="30" spans="1:11" x14ac:dyDescent="0.3">
      <c r="B30" s="130" t="s">
        <v>105</v>
      </c>
      <c r="C30" s="130"/>
      <c r="D30" s="130"/>
      <c r="E30" s="130" t="s">
        <v>163</v>
      </c>
      <c r="F30" s="130"/>
      <c r="G30" s="130"/>
      <c r="H30" s="126" t="s">
        <v>104</v>
      </c>
      <c r="I30" s="126"/>
      <c r="J30" s="126"/>
      <c r="K30" s="57" t="s">
        <v>106</v>
      </c>
    </row>
    <row r="31" spans="1:11" x14ac:dyDescent="0.3">
      <c r="B31" s="15"/>
      <c r="C31" s="15"/>
      <c r="D31" s="15"/>
      <c r="E31" s="15"/>
      <c r="F31" s="15"/>
      <c r="G31" s="15"/>
      <c r="H31" s="16"/>
      <c r="I31" s="16"/>
      <c r="J31" s="16"/>
      <c r="K31" s="16"/>
    </row>
    <row r="32" spans="1:11" x14ac:dyDescent="0.3">
      <c r="B32" s="15"/>
      <c r="C32" s="15"/>
      <c r="D32" s="15"/>
      <c r="E32" s="15"/>
      <c r="F32" s="15"/>
      <c r="G32" s="15"/>
      <c r="H32" s="16"/>
      <c r="I32" s="16"/>
      <c r="J32" s="16"/>
      <c r="K32" s="16"/>
    </row>
    <row r="33" spans="2:11" x14ac:dyDescent="0.3">
      <c r="B33" s="15"/>
      <c r="C33" s="15"/>
      <c r="D33" s="15"/>
      <c r="E33" s="17"/>
      <c r="F33" s="15"/>
      <c r="G33" s="15"/>
      <c r="H33" s="16"/>
      <c r="I33" s="16"/>
      <c r="J33" s="16"/>
      <c r="K33" s="16"/>
    </row>
  </sheetData>
  <mergeCells count="33">
    <mergeCell ref="H30:J30"/>
    <mergeCell ref="H28:J28"/>
    <mergeCell ref="E27:G27"/>
    <mergeCell ref="H27:J27"/>
    <mergeCell ref="B14:G14"/>
    <mergeCell ref="B15:G15"/>
    <mergeCell ref="B30:D30"/>
    <mergeCell ref="E30:G30"/>
    <mergeCell ref="B28:D28"/>
    <mergeCell ref="E28:G28"/>
    <mergeCell ref="B24:G24"/>
    <mergeCell ref="B25:G25"/>
    <mergeCell ref="B16:G16"/>
    <mergeCell ref="B18:G18"/>
    <mergeCell ref="B17:G17"/>
    <mergeCell ref="B19:G19"/>
    <mergeCell ref="A1:K1"/>
    <mergeCell ref="A2:K2"/>
    <mergeCell ref="A5:G5"/>
    <mergeCell ref="A6:G6"/>
    <mergeCell ref="B12:G12"/>
    <mergeCell ref="B7:G7"/>
    <mergeCell ref="B8:G8"/>
    <mergeCell ref="B10:G10"/>
    <mergeCell ref="B11:G11"/>
    <mergeCell ref="A4:K4"/>
    <mergeCell ref="A3:K3"/>
    <mergeCell ref="B9:G9"/>
    <mergeCell ref="B21:G21"/>
    <mergeCell ref="B20:G20"/>
    <mergeCell ref="B22:G22"/>
    <mergeCell ref="B23:G23"/>
    <mergeCell ref="B13:G13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topLeftCell="A103" zoomScaleNormal="100" workbookViewId="0">
      <selection activeCell="H87" sqref="H87"/>
    </sheetView>
  </sheetViews>
  <sheetFormatPr defaultColWidth="9.109375" defaultRowHeight="14.4" x14ac:dyDescent="0.3"/>
  <cols>
    <col min="1" max="1" width="12.5546875" style="46" customWidth="1"/>
    <col min="2" max="6" width="9.109375" style="2"/>
    <col min="7" max="7" width="9.109375" style="2" customWidth="1"/>
    <col min="8" max="8" width="12.88671875" style="4" customWidth="1"/>
    <col min="9" max="9" width="12.6640625" style="4" customWidth="1"/>
    <col min="10" max="10" width="12.88671875" style="4" customWidth="1"/>
    <col min="11" max="11" width="33.88671875" style="56" customWidth="1"/>
    <col min="12" max="12" width="11.6640625" style="1" bestFit="1" customWidth="1"/>
    <col min="13" max="16384" width="9.109375" style="1"/>
  </cols>
  <sheetData>
    <row r="1" spans="1:11" ht="20.100000000000001" customHeight="1" x14ac:dyDescent="0.3">
      <c r="A1" s="117" t="s">
        <v>102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0.100000000000001" customHeight="1" x14ac:dyDescent="0.3">
      <c r="A2" s="118" t="s">
        <v>200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20.100000000000001" customHeight="1" x14ac:dyDescent="0.3">
      <c r="A3" s="125" t="s">
        <v>115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20.100000000000001" customHeight="1" x14ac:dyDescent="0.3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20.100000000000001" customHeight="1" x14ac:dyDescent="0.3">
      <c r="A5" s="119" t="s">
        <v>101</v>
      </c>
      <c r="B5" s="119"/>
      <c r="C5" s="119"/>
      <c r="D5" s="119"/>
      <c r="E5" s="119"/>
      <c r="F5" s="119"/>
      <c r="G5" s="119"/>
      <c r="H5" s="5" t="s">
        <v>149</v>
      </c>
      <c r="I5" s="5" t="s">
        <v>177</v>
      </c>
      <c r="J5" s="5" t="s">
        <v>201</v>
      </c>
      <c r="K5" s="6" t="s">
        <v>113</v>
      </c>
    </row>
    <row r="6" spans="1:11" ht="20.100000000000001" customHeight="1" x14ac:dyDescent="0.3">
      <c r="A6" s="120" t="s">
        <v>110</v>
      </c>
      <c r="B6" s="120"/>
      <c r="C6" s="120"/>
      <c r="D6" s="120"/>
      <c r="E6" s="120"/>
      <c r="F6" s="120"/>
      <c r="G6" s="120"/>
      <c r="H6" s="7">
        <f>H7</f>
        <v>6479700</v>
      </c>
      <c r="I6" s="7">
        <f t="shared" ref="I6:J6" si="0">I7</f>
        <v>6411550</v>
      </c>
      <c r="J6" s="7">
        <f t="shared" si="0"/>
        <v>6605050</v>
      </c>
      <c r="K6" s="47"/>
    </row>
    <row r="7" spans="1:11" ht="20.100000000000001" customHeight="1" x14ac:dyDescent="0.3">
      <c r="A7" s="41" t="s">
        <v>0</v>
      </c>
      <c r="B7" s="133" t="s">
        <v>141</v>
      </c>
      <c r="C7" s="133"/>
      <c r="D7" s="133"/>
      <c r="E7" s="133"/>
      <c r="F7" s="133"/>
      <c r="G7" s="133"/>
      <c r="H7" s="8">
        <f>H8</f>
        <v>6479700</v>
      </c>
      <c r="I7" s="8">
        <f t="shared" ref="I7:J7" si="1">I8</f>
        <v>6411550</v>
      </c>
      <c r="J7" s="8">
        <f t="shared" si="1"/>
        <v>6605050</v>
      </c>
      <c r="K7" s="48"/>
    </row>
    <row r="8" spans="1:11" ht="30" customHeight="1" x14ac:dyDescent="0.3">
      <c r="A8" s="42" t="s">
        <v>1</v>
      </c>
      <c r="B8" s="132" t="s">
        <v>142</v>
      </c>
      <c r="C8" s="132"/>
      <c r="D8" s="132"/>
      <c r="E8" s="132"/>
      <c r="F8" s="132"/>
      <c r="G8" s="132"/>
      <c r="H8" s="9">
        <f>H9+H29+H72+H108+H111+H120+H129+H138+H141</f>
        <v>6479700</v>
      </c>
      <c r="I8" s="9">
        <f>I9+I29+I72+I108+I111+I120+I129+I138+I141</f>
        <v>6411550</v>
      </c>
      <c r="J8" s="9">
        <f>J9+J29+J72+J108+J111+J120+J129+J138+J141</f>
        <v>6605050</v>
      </c>
      <c r="K8" s="49"/>
    </row>
    <row r="9" spans="1:11" ht="20.100000000000001" customHeight="1" x14ac:dyDescent="0.3">
      <c r="A9" s="43" t="s">
        <v>2</v>
      </c>
      <c r="B9" s="131" t="s">
        <v>143</v>
      </c>
      <c r="C9" s="131"/>
      <c r="D9" s="131"/>
      <c r="E9" s="131"/>
      <c r="F9" s="131"/>
      <c r="G9" s="131"/>
      <c r="H9" s="10">
        <f>H10+H17+H19</f>
        <v>743600</v>
      </c>
      <c r="I9" s="10">
        <f t="shared" ref="I9:J9" si="2">I10+I17+I19</f>
        <v>768700</v>
      </c>
      <c r="J9" s="10">
        <f t="shared" si="2"/>
        <v>792200</v>
      </c>
      <c r="K9" s="50"/>
    </row>
    <row r="10" spans="1:11" ht="20.100000000000001" customHeight="1" x14ac:dyDescent="0.3">
      <c r="A10" s="44" t="s">
        <v>140</v>
      </c>
      <c r="B10" s="122" t="s">
        <v>4</v>
      </c>
      <c r="C10" s="122"/>
      <c r="D10" s="122"/>
      <c r="E10" s="122"/>
      <c r="F10" s="122"/>
      <c r="G10" s="122"/>
      <c r="H10" s="11">
        <f>SUM(H11:H16)</f>
        <v>587800</v>
      </c>
      <c r="I10" s="11">
        <f t="shared" ref="I10:J10" si="3">SUM(I11:I16)</f>
        <v>607900</v>
      </c>
      <c r="J10" s="11">
        <f t="shared" si="3"/>
        <v>626800</v>
      </c>
      <c r="K10" s="39"/>
    </row>
    <row r="11" spans="1:11" ht="18" customHeight="1" x14ac:dyDescent="0.3">
      <c r="A11" s="36" t="s">
        <v>5</v>
      </c>
      <c r="B11" s="121" t="s">
        <v>6</v>
      </c>
      <c r="C11" s="121"/>
      <c r="D11" s="121"/>
      <c r="E11" s="121"/>
      <c r="F11" s="121"/>
      <c r="G11" s="121"/>
      <c r="H11" s="12">
        <v>471000</v>
      </c>
      <c r="I11" s="12">
        <v>488100</v>
      </c>
      <c r="J11" s="12">
        <v>503500</v>
      </c>
      <c r="K11" s="30"/>
    </row>
    <row r="12" spans="1:11" ht="18" customHeight="1" x14ac:dyDescent="0.3">
      <c r="A12" s="36" t="s">
        <v>7</v>
      </c>
      <c r="B12" s="121" t="s">
        <v>8</v>
      </c>
      <c r="C12" s="121"/>
      <c r="D12" s="121"/>
      <c r="E12" s="121"/>
      <c r="F12" s="121"/>
      <c r="G12" s="121"/>
      <c r="H12" s="12">
        <v>21800</v>
      </c>
      <c r="I12" s="12">
        <v>22500</v>
      </c>
      <c r="J12" s="12">
        <v>23200</v>
      </c>
      <c r="K12" s="40"/>
    </row>
    <row r="13" spans="1:11" ht="18" customHeight="1" x14ac:dyDescent="0.3">
      <c r="A13" s="36">
        <v>31219</v>
      </c>
      <c r="B13" s="121" t="s">
        <v>125</v>
      </c>
      <c r="C13" s="121"/>
      <c r="D13" s="121"/>
      <c r="E13" s="121"/>
      <c r="F13" s="121"/>
      <c r="G13" s="121"/>
      <c r="H13" s="12">
        <v>3400</v>
      </c>
      <c r="I13" s="12">
        <v>3400</v>
      </c>
      <c r="J13" s="12">
        <v>3400</v>
      </c>
      <c r="K13" s="30"/>
    </row>
    <row r="14" spans="1:11" ht="18" customHeight="1" x14ac:dyDescent="0.3">
      <c r="A14" s="36" t="s">
        <v>11</v>
      </c>
      <c r="B14" s="121" t="s">
        <v>12</v>
      </c>
      <c r="C14" s="121"/>
      <c r="D14" s="121"/>
      <c r="E14" s="121"/>
      <c r="F14" s="121"/>
      <c r="G14" s="121"/>
      <c r="H14" s="12">
        <v>77100</v>
      </c>
      <c r="I14" s="12">
        <v>79400</v>
      </c>
      <c r="J14" s="12">
        <v>82200</v>
      </c>
      <c r="K14" s="30"/>
    </row>
    <row r="15" spans="1:11" ht="18" customHeight="1" x14ac:dyDescent="0.3">
      <c r="A15" s="36" t="s">
        <v>13</v>
      </c>
      <c r="B15" s="121" t="s">
        <v>14</v>
      </c>
      <c r="C15" s="121"/>
      <c r="D15" s="121"/>
      <c r="E15" s="121"/>
      <c r="F15" s="121"/>
      <c r="G15" s="121"/>
      <c r="H15" s="12"/>
      <c r="I15" s="12"/>
      <c r="J15" s="12"/>
      <c r="K15" s="30"/>
    </row>
    <row r="16" spans="1:11" ht="18" customHeight="1" x14ac:dyDescent="0.3">
      <c r="A16" s="36" t="s">
        <v>15</v>
      </c>
      <c r="B16" s="121" t="s">
        <v>16</v>
      </c>
      <c r="C16" s="121"/>
      <c r="D16" s="121"/>
      <c r="E16" s="121"/>
      <c r="F16" s="121"/>
      <c r="G16" s="121"/>
      <c r="H16" s="12">
        <v>14500</v>
      </c>
      <c r="I16" s="12">
        <v>14500</v>
      </c>
      <c r="J16" s="12">
        <v>14500</v>
      </c>
      <c r="K16" s="30"/>
    </row>
    <row r="17" spans="1:11" ht="35.1" customHeight="1" x14ac:dyDescent="0.3">
      <c r="A17" s="44" t="s">
        <v>140</v>
      </c>
      <c r="B17" s="122" t="s">
        <v>17</v>
      </c>
      <c r="C17" s="122"/>
      <c r="D17" s="122"/>
      <c r="E17" s="122"/>
      <c r="F17" s="122"/>
      <c r="G17" s="122"/>
      <c r="H17" s="11">
        <f>H18</f>
        <v>34000</v>
      </c>
      <c r="I17" s="11">
        <f t="shared" ref="I17:J17" si="4">I18</f>
        <v>34800</v>
      </c>
      <c r="J17" s="11">
        <f t="shared" si="4"/>
        <v>35600</v>
      </c>
      <c r="K17" s="39"/>
    </row>
    <row r="18" spans="1:11" ht="18" customHeight="1" x14ac:dyDescent="0.3">
      <c r="A18" s="36" t="s">
        <v>18</v>
      </c>
      <c r="B18" s="121" t="s">
        <v>19</v>
      </c>
      <c r="C18" s="121"/>
      <c r="D18" s="121"/>
      <c r="E18" s="121"/>
      <c r="F18" s="121"/>
      <c r="G18" s="121"/>
      <c r="H18" s="12">
        <v>34000</v>
      </c>
      <c r="I18" s="12">
        <v>34800</v>
      </c>
      <c r="J18" s="12">
        <v>35600</v>
      </c>
      <c r="K18" s="30"/>
    </row>
    <row r="19" spans="1:11" ht="45" customHeight="1" x14ac:dyDescent="0.3">
      <c r="A19" s="44" t="s">
        <v>140</v>
      </c>
      <c r="B19" s="122" t="s">
        <v>20</v>
      </c>
      <c r="C19" s="122"/>
      <c r="D19" s="122"/>
      <c r="E19" s="122"/>
      <c r="F19" s="122"/>
      <c r="G19" s="122"/>
      <c r="H19" s="11">
        <f>SUM(H20:H28)</f>
        <v>121800</v>
      </c>
      <c r="I19" s="11">
        <f>SUM(I20:I28)</f>
        <v>126000</v>
      </c>
      <c r="J19" s="11">
        <f>SUM(J20:J28)</f>
        <v>129800</v>
      </c>
      <c r="K19" s="39"/>
    </row>
    <row r="20" spans="1:11" ht="18" customHeight="1" x14ac:dyDescent="0.3">
      <c r="A20" s="36" t="s">
        <v>5</v>
      </c>
      <c r="B20" s="121" t="s">
        <v>6</v>
      </c>
      <c r="C20" s="121"/>
      <c r="D20" s="121"/>
      <c r="E20" s="121"/>
      <c r="F20" s="121"/>
      <c r="G20" s="121"/>
      <c r="H20" s="12">
        <v>58100</v>
      </c>
      <c r="I20" s="12">
        <v>60000</v>
      </c>
      <c r="J20" s="12">
        <v>61800</v>
      </c>
      <c r="K20" s="30"/>
    </row>
    <row r="21" spans="1:11" ht="18" customHeight="1" x14ac:dyDescent="0.3">
      <c r="A21" s="36" t="s">
        <v>7</v>
      </c>
      <c r="B21" s="121" t="s">
        <v>8</v>
      </c>
      <c r="C21" s="121"/>
      <c r="D21" s="121"/>
      <c r="E21" s="121"/>
      <c r="F21" s="121"/>
      <c r="G21" s="121"/>
      <c r="H21" s="12">
        <v>2000</v>
      </c>
      <c r="I21" s="12">
        <v>2000</v>
      </c>
      <c r="J21" s="12">
        <v>2000</v>
      </c>
      <c r="K21" s="30"/>
    </row>
    <row r="22" spans="1:11" ht="18" customHeight="1" x14ac:dyDescent="0.3">
      <c r="A22" s="36" t="s">
        <v>9</v>
      </c>
      <c r="B22" s="121" t="s">
        <v>10</v>
      </c>
      <c r="C22" s="121"/>
      <c r="D22" s="121"/>
      <c r="E22" s="121"/>
      <c r="F22" s="121"/>
      <c r="G22" s="121"/>
      <c r="H22" s="12"/>
      <c r="I22" s="12"/>
      <c r="J22" s="12"/>
      <c r="K22" s="30"/>
    </row>
    <row r="23" spans="1:11" ht="18" customHeight="1" x14ac:dyDescent="0.3">
      <c r="A23" s="36" t="s">
        <v>11</v>
      </c>
      <c r="B23" s="121" t="s">
        <v>12</v>
      </c>
      <c r="C23" s="121"/>
      <c r="D23" s="121"/>
      <c r="E23" s="121"/>
      <c r="F23" s="121"/>
      <c r="G23" s="121"/>
      <c r="H23" s="12">
        <v>10500</v>
      </c>
      <c r="I23" s="12">
        <v>11000</v>
      </c>
      <c r="J23" s="12">
        <v>11300</v>
      </c>
      <c r="K23" s="30"/>
    </row>
    <row r="24" spans="1:11" ht="18" customHeight="1" x14ac:dyDescent="0.3">
      <c r="A24" s="36" t="s">
        <v>21</v>
      </c>
      <c r="B24" s="121" t="s">
        <v>22</v>
      </c>
      <c r="C24" s="121"/>
      <c r="D24" s="121"/>
      <c r="E24" s="121"/>
      <c r="F24" s="121"/>
      <c r="G24" s="121"/>
      <c r="H24" s="12"/>
      <c r="I24" s="12"/>
      <c r="J24" s="12"/>
      <c r="K24" s="30"/>
    </row>
    <row r="25" spans="1:11" ht="18" customHeight="1" x14ac:dyDescent="0.3">
      <c r="A25" s="36">
        <v>32111</v>
      </c>
      <c r="B25" s="114" t="s">
        <v>29</v>
      </c>
      <c r="C25" s="115"/>
      <c r="D25" s="115"/>
      <c r="E25" s="115"/>
      <c r="F25" s="115"/>
      <c r="G25" s="116"/>
      <c r="H25" s="12">
        <v>8000</v>
      </c>
      <c r="I25" s="12">
        <v>8300</v>
      </c>
      <c r="J25" s="12">
        <v>8600</v>
      </c>
      <c r="K25" s="30"/>
    </row>
    <row r="26" spans="1:11" ht="18" customHeight="1" x14ac:dyDescent="0.3">
      <c r="A26" s="36">
        <v>32219</v>
      </c>
      <c r="B26" s="114" t="s">
        <v>98</v>
      </c>
      <c r="C26" s="115"/>
      <c r="D26" s="115"/>
      <c r="E26" s="115"/>
      <c r="F26" s="115"/>
      <c r="G26" s="116"/>
      <c r="H26" s="12">
        <v>23200</v>
      </c>
      <c r="I26" s="12">
        <v>24000</v>
      </c>
      <c r="J26" s="12">
        <v>24700</v>
      </c>
      <c r="K26" s="30"/>
    </row>
    <row r="27" spans="1:11" ht="18" customHeight="1" x14ac:dyDescent="0.3">
      <c r="A27" s="36">
        <v>32399</v>
      </c>
      <c r="B27" s="114" t="s">
        <v>122</v>
      </c>
      <c r="C27" s="115"/>
      <c r="D27" s="115"/>
      <c r="E27" s="115"/>
      <c r="F27" s="115"/>
      <c r="G27" s="116"/>
      <c r="H27" s="12">
        <v>8000</v>
      </c>
      <c r="I27" s="12">
        <v>8300</v>
      </c>
      <c r="J27" s="12">
        <v>8600</v>
      </c>
      <c r="K27" s="30"/>
    </row>
    <row r="28" spans="1:11" ht="18" customHeight="1" x14ac:dyDescent="0.3">
      <c r="A28" s="36">
        <v>42273</v>
      </c>
      <c r="B28" s="121" t="s">
        <v>123</v>
      </c>
      <c r="C28" s="121"/>
      <c r="D28" s="121"/>
      <c r="E28" s="121"/>
      <c r="F28" s="121"/>
      <c r="G28" s="121"/>
      <c r="H28" s="12">
        <v>12000</v>
      </c>
      <c r="I28" s="12">
        <v>12400</v>
      </c>
      <c r="J28" s="12">
        <v>12800</v>
      </c>
      <c r="K28" s="30"/>
    </row>
    <row r="29" spans="1:11" ht="30" customHeight="1" x14ac:dyDescent="0.3">
      <c r="A29" s="43" t="s">
        <v>2</v>
      </c>
      <c r="B29" s="131" t="s">
        <v>144</v>
      </c>
      <c r="C29" s="131"/>
      <c r="D29" s="131"/>
      <c r="E29" s="131"/>
      <c r="F29" s="131"/>
      <c r="G29" s="131"/>
      <c r="H29" s="10">
        <f>H30+H32</f>
        <v>307700</v>
      </c>
      <c r="I29" s="10">
        <f t="shared" ref="I29:J29" si="5">I30+I32</f>
        <v>315150</v>
      </c>
      <c r="J29" s="10">
        <f t="shared" si="5"/>
        <v>322650</v>
      </c>
      <c r="K29" s="50"/>
    </row>
    <row r="30" spans="1:11" ht="20.100000000000001" customHeight="1" x14ac:dyDescent="0.3">
      <c r="A30" s="44" t="s">
        <v>140</v>
      </c>
      <c r="B30" s="122" t="s">
        <v>4</v>
      </c>
      <c r="C30" s="122"/>
      <c r="D30" s="122"/>
      <c r="E30" s="122"/>
      <c r="F30" s="122"/>
      <c r="G30" s="122"/>
      <c r="H30" s="11">
        <f>H31</f>
        <v>73000</v>
      </c>
      <c r="I30" s="11">
        <f t="shared" ref="I30:J30" si="6">I31</f>
        <v>49200</v>
      </c>
      <c r="J30" s="11">
        <f t="shared" si="6"/>
        <v>50400</v>
      </c>
      <c r="K30" s="39"/>
    </row>
    <row r="31" spans="1:11" ht="18" customHeight="1" x14ac:dyDescent="0.3">
      <c r="A31" s="36" t="s">
        <v>25</v>
      </c>
      <c r="B31" s="121" t="s">
        <v>26</v>
      </c>
      <c r="C31" s="121"/>
      <c r="D31" s="121"/>
      <c r="E31" s="121"/>
      <c r="F31" s="121"/>
      <c r="G31" s="121"/>
      <c r="H31" s="12">
        <v>73000</v>
      </c>
      <c r="I31" s="12">
        <v>49200</v>
      </c>
      <c r="J31" s="12">
        <v>50400</v>
      </c>
      <c r="K31" s="30"/>
    </row>
    <row r="32" spans="1:11" ht="30" customHeight="1" x14ac:dyDescent="0.3">
      <c r="A32" s="44" t="s">
        <v>140</v>
      </c>
      <c r="B32" s="122" t="s">
        <v>27</v>
      </c>
      <c r="C32" s="122"/>
      <c r="D32" s="122"/>
      <c r="E32" s="122"/>
      <c r="F32" s="122"/>
      <c r="G32" s="122"/>
      <c r="H32" s="11">
        <f>SUM(H33:H71)</f>
        <v>234700</v>
      </c>
      <c r="I32" s="11">
        <f>SUM(I33:I71)</f>
        <v>265950</v>
      </c>
      <c r="J32" s="11">
        <f>SUM(J33:J71)</f>
        <v>272250</v>
      </c>
      <c r="K32" s="39"/>
    </row>
    <row r="33" spans="1:11" ht="18" customHeight="1" x14ac:dyDescent="0.3">
      <c r="A33" s="36" t="s">
        <v>28</v>
      </c>
      <c r="B33" s="121" t="s">
        <v>29</v>
      </c>
      <c r="C33" s="121"/>
      <c r="D33" s="121"/>
      <c r="E33" s="121"/>
      <c r="F33" s="121"/>
      <c r="G33" s="121"/>
      <c r="H33" s="12">
        <v>8200</v>
      </c>
      <c r="I33" s="12">
        <v>8400</v>
      </c>
      <c r="J33" s="12">
        <v>8700</v>
      </c>
      <c r="K33" s="30"/>
    </row>
    <row r="34" spans="1:11" ht="18" customHeight="1" x14ac:dyDescent="0.3">
      <c r="A34" s="36" t="s">
        <v>30</v>
      </c>
      <c r="B34" s="121" t="s">
        <v>31</v>
      </c>
      <c r="C34" s="121"/>
      <c r="D34" s="121"/>
      <c r="E34" s="121"/>
      <c r="F34" s="121"/>
      <c r="G34" s="121"/>
      <c r="H34" s="12">
        <v>4800</v>
      </c>
      <c r="I34" s="12">
        <v>5000</v>
      </c>
      <c r="J34" s="12">
        <v>5100</v>
      </c>
      <c r="K34" s="30"/>
    </row>
    <row r="35" spans="1:11" ht="18" customHeight="1" x14ac:dyDescent="0.3">
      <c r="A35" s="36" t="s">
        <v>32</v>
      </c>
      <c r="B35" s="121" t="s">
        <v>33</v>
      </c>
      <c r="C35" s="121"/>
      <c r="D35" s="121"/>
      <c r="E35" s="121"/>
      <c r="F35" s="121"/>
      <c r="G35" s="121"/>
      <c r="H35" s="12">
        <v>2100</v>
      </c>
      <c r="I35" s="12">
        <v>2200</v>
      </c>
      <c r="J35" s="12">
        <v>2300</v>
      </c>
      <c r="K35" s="30"/>
    </row>
    <row r="36" spans="1:11" ht="18" customHeight="1" x14ac:dyDescent="0.3">
      <c r="A36" s="36" t="s">
        <v>34</v>
      </c>
      <c r="B36" s="121" t="s">
        <v>35</v>
      </c>
      <c r="C36" s="121"/>
      <c r="D36" s="121"/>
      <c r="E36" s="121"/>
      <c r="F36" s="121"/>
      <c r="G36" s="121"/>
      <c r="H36" s="12">
        <v>2200</v>
      </c>
      <c r="I36" s="12">
        <v>2300</v>
      </c>
      <c r="J36" s="12">
        <v>2400</v>
      </c>
      <c r="K36" s="30"/>
    </row>
    <row r="37" spans="1:11" ht="18" customHeight="1" x14ac:dyDescent="0.3">
      <c r="A37" s="36" t="s">
        <v>36</v>
      </c>
      <c r="B37" s="121" t="s">
        <v>37</v>
      </c>
      <c r="C37" s="121"/>
      <c r="D37" s="121"/>
      <c r="E37" s="121"/>
      <c r="F37" s="121"/>
      <c r="G37" s="121"/>
      <c r="H37" s="12">
        <v>2300</v>
      </c>
      <c r="I37" s="12">
        <v>2400</v>
      </c>
      <c r="J37" s="12">
        <v>2500</v>
      </c>
      <c r="K37" s="30"/>
    </row>
    <row r="38" spans="1:11" ht="18" customHeight="1" x14ac:dyDescent="0.3">
      <c r="A38" s="36" t="s">
        <v>38</v>
      </c>
      <c r="B38" s="121" t="s">
        <v>39</v>
      </c>
      <c r="C38" s="121"/>
      <c r="D38" s="121"/>
      <c r="E38" s="121"/>
      <c r="F38" s="121"/>
      <c r="G38" s="121"/>
      <c r="H38" s="12">
        <v>2500</v>
      </c>
      <c r="I38" s="12">
        <v>2600</v>
      </c>
      <c r="J38" s="12">
        <v>2700</v>
      </c>
      <c r="K38" s="30"/>
    </row>
    <row r="39" spans="1:11" ht="18" customHeight="1" x14ac:dyDescent="0.3">
      <c r="A39" s="36" t="s">
        <v>40</v>
      </c>
      <c r="B39" s="121" t="s">
        <v>41</v>
      </c>
      <c r="C39" s="121"/>
      <c r="D39" s="121"/>
      <c r="E39" s="121"/>
      <c r="F39" s="121"/>
      <c r="G39" s="121"/>
      <c r="H39" s="12">
        <v>800</v>
      </c>
      <c r="I39" s="12">
        <v>800</v>
      </c>
      <c r="J39" s="12">
        <v>800</v>
      </c>
      <c r="K39" s="30"/>
    </row>
    <row r="40" spans="1:11" ht="18" customHeight="1" x14ac:dyDescent="0.3">
      <c r="A40" s="36" t="s">
        <v>42</v>
      </c>
      <c r="B40" s="121" t="s">
        <v>43</v>
      </c>
      <c r="C40" s="121"/>
      <c r="D40" s="121"/>
      <c r="E40" s="121"/>
      <c r="F40" s="121"/>
      <c r="G40" s="121"/>
      <c r="H40" s="12">
        <v>1700</v>
      </c>
      <c r="I40" s="12">
        <v>1800</v>
      </c>
      <c r="J40" s="12">
        <v>1900</v>
      </c>
      <c r="K40" s="30"/>
    </row>
    <row r="41" spans="1:11" ht="18" customHeight="1" x14ac:dyDescent="0.3">
      <c r="A41" s="36" t="s">
        <v>44</v>
      </c>
      <c r="B41" s="121" t="s">
        <v>45</v>
      </c>
      <c r="C41" s="121"/>
      <c r="D41" s="121"/>
      <c r="E41" s="121"/>
      <c r="F41" s="121"/>
      <c r="G41" s="121"/>
      <c r="H41" s="12">
        <v>33500</v>
      </c>
      <c r="I41" s="12">
        <v>34600</v>
      </c>
      <c r="J41" s="12">
        <v>35700</v>
      </c>
      <c r="K41" s="30"/>
    </row>
    <row r="42" spans="1:11" ht="18" customHeight="1" x14ac:dyDescent="0.3">
      <c r="A42" s="36" t="s">
        <v>25</v>
      </c>
      <c r="B42" s="121" t="s">
        <v>26</v>
      </c>
      <c r="C42" s="121"/>
      <c r="D42" s="121"/>
      <c r="E42" s="121"/>
      <c r="F42" s="121"/>
      <c r="G42" s="121"/>
      <c r="H42" s="12">
        <v>7600</v>
      </c>
      <c r="I42" s="12">
        <v>31700</v>
      </c>
      <c r="J42" s="12">
        <v>31400</v>
      </c>
      <c r="K42" s="30"/>
    </row>
    <row r="43" spans="1:11" ht="18" customHeight="1" x14ac:dyDescent="0.3">
      <c r="A43" s="36" t="s">
        <v>46</v>
      </c>
      <c r="B43" s="121" t="s">
        <v>47</v>
      </c>
      <c r="C43" s="121"/>
      <c r="D43" s="121"/>
      <c r="E43" s="121"/>
      <c r="F43" s="121"/>
      <c r="G43" s="121"/>
      <c r="H43" s="12">
        <v>1400</v>
      </c>
      <c r="I43" s="12">
        <v>1400</v>
      </c>
      <c r="J43" s="12">
        <v>1400</v>
      </c>
      <c r="K43" s="30"/>
    </row>
    <row r="44" spans="1:11" ht="18" customHeight="1" x14ac:dyDescent="0.3">
      <c r="A44" s="36" t="s">
        <v>48</v>
      </c>
      <c r="B44" s="121" t="s">
        <v>49</v>
      </c>
      <c r="C44" s="121"/>
      <c r="D44" s="121"/>
      <c r="E44" s="121"/>
      <c r="F44" s="121"/>
      <c r="G44" s="121"/>
      <c r="H44" s="12">
        <v>2100</v>
      </c>
      <c r="I44" s="12">
        <v>2200</v>
      </c>
      <c r="J44" s="12">
        <v>2300</v>
      </c>
      <c r="K44" s="30"/>
    </row>
    <row r="45" spans="1:11" ht="18" customHeight="1" x14ac:dyDescent="0.3">
      <c r="A45" s="36" t="s">
        <v>50</v>
      </c>
      <c r="B45" s="121" t="s">
        <v>51</v>
      </c>
      <c r="C45" s="121"/>
      <c r="D45" s="121"/>
      <c r="E45" s="121"/>
      <c r="F45" s="121"/>
      <c r="G45" s="121"/>
      <c r="H45" s="12">
        <v>700</v>
      </c>
      <c r="I45" s="12">
        <v>700</v>
      </c>
      <c r="J45" s="12">
        <v>700</v>
      </c>
      <c r="K45" s="30"/>
    </row>
    <row r="46" spans="1:11" ht="18" customHeight="1" x14ac:dyDescent="0.3">
      <c r="A46" s="36" t="s">
        <v>52</v>
      </c>
      <c r="B46" s="121" t="s">
        <v>53</v>
      </c>
      <c r="C46" s="121"/>
      <c r="D46" s="121"/>
      <c r="E46" s="121"/>
      <c r="F46" s="121"/>
      <c r="G46" s="121"/>
      <c r="H46" s="12">
        <v>2400</v>
      </c>
      <c r="I46" s="12">
        <v>2500</v>
      </c>
      <c r="J46" s="12">
        <v>2600</v>
      </c>
      <c r="K46" s="30"/>
    </row>
    <row r="47" spans="1:11" ht="18" customHeight="1" x14ac:dyDescent="0.3">
      <c r="A47" s="36" t="s">
        <v>54</v>
      </c>
      <c r="B47" s="121" t="s">
        <v>55</v>
      </c>
      <c r="C47" s="121"/>
      <c r="D47" s="121"/>
      <c r="E47" s="121"/>
      <c r="F47" s="121"/>
      <c r="G47" s="121"/>
      <c r="H47" s="12">
        <v>1300</v>
      </c>
      <c r="I47" s="12">
        <v>1300</v>
      </c>
      <c r="J47" s="12">
        <v>1300</v>
      </c>
      <c r="K47" s="30"/>
    </row>
    <row r="48" spans="1:11" ht="18" customHeight="1" x14ac:dyDescent="0.3">
      <c r="A48" s="36" t="s">
        <v>56</v>
      </c>
      <c r="B48" s="121" t="s">
        <v>57</v>
      </c>
      <c r="C48" s="121"/>
      <c r="D48" s="121"/>
      <c r="E48" s="121"/>
      <c r="F48" s="121"/>
      <c r="G48" s="121"/>
      <c r="H48" s="12">
        <v>13300</v>
      </c>
      <c r="I48" s="12">
        <v>13800</v>
      </c>
      <c r="J48" s="12">
        <v>14200</v>
      </c>
      <c r="K48" s="30"/>
    </row>
    <row r="49" spans="1:11" ht="18" customHeight="1" x14ac:dyDescent="0.3">
      <c r="A49" s="36" t="s">
        <v>58</v>
      </c>
      <c r="B49" s="121" t="s">
        <v>59</v>
      </c>
      <c r="C49" s="121"/>
      <c r="D49" s="121"/>
      <c r="E49" s="121"/>
      <c r="F49" s="121"/>
      <c r="G49" s="121"/>
      <c r="H49" s="12">
        <v>1600</v>
      </c>
      <c r="I49" s="12">
        <v>1700</v>
      </c>
      <c r="J49" s="12">
        <v>1700</v>
      </c>
      <c r="K49" s="30"/>
    </row>
    <row r="50" spans="1:11" ht="18" customHeight="1" x14ac:dyDescent="0.3">
      <c r="A50" s="36" t="s">
        <v>60</v>
      </c>
      <c r="B50" s="121" t="s">
        <v>61</v>
      </c>
      <c r="C50" s="121"/>
      <c r="D50" s="121"/>
      <c r="E50" s="121"/>
      <c r="F50" s="121"/>
      <c r="G50" s="121"/>
      <c r="H50" s="12">
        <v>12800</v>
      </c>
      <c r="I50" s="12">
        <v>13200</v>
      </c>
      <c r="J50" s="12">
        <v>13600</v>
      </c>
      <c r="K50" s="30"/>
    </row>
    <row r="51" spans="1:11" ht="18" customHeight="1" x14ac:dyDescent="0.3">
      <c r="A51" s="36" t="s">
        <v>62</v>
      </c>
      <c r="B51" s="121" t="s">
        <v>63</v>
      </c>
      <c r="C51" s="121"/>
      <c r="D51" s="121"/>
      <c r="E51" s="121"/>
      <c r="F51" s="121"/>
      <c r="G51" s="121"/>
      <c r="H51" s="12">
        <v>15400</v>
      </c>
      <c r="I51" s="12">
        <v>15900</v>
      </c>
      <c r="J51" s="12">
        <v>16400</v>
      </c>
      <c r="K51" s="30"/>
    </row>
    <row r="52" spans="1:11" ht="18" customHeight="1" x14ac:dyDescent="0.3">
      <c r="A52" s="36" t="s">
        <v>64</v>
      </c>
      <c r="B52" s="121" t="s">
        <v>65</v>
      </c>
      <c r="C52" s="121"/>
      <c r="D52" s="121"/>
      <c r="E52" s="121"/>
      <c r="F52" s="121"/>
      <c r="G52" s="121"/>
      <c r="H52" s="12">
        <v>3100</v>
      </c>
      <c r="I52" s="12">
        <v>3200</v>
      </c>
      <c r="J52" s="12">
        <v>3300</v>
      </c>
      <c r="K52" s="30"/>
    </row>
    <row r="53" spans="1:11" ht="18" customHeight="1" x14ac:dyDescent="0.3">
      <c r="A53" s="36" t="s">
        <v>66</v>
      </c>
      <c r="B53" s="121" t="s">
        <v>67</v>
      </c>
      <c r="C53" s="121"/>
      <c r="D53" s="121"/>
      <c r="E53" s="121"/>
      <c r="F53" s="121"/>
      <c r="G53" s="121"/>
      <c r="H53" s="12">
        <v>18200</v>
      </c>
      <c r="I53" s="12">
        <v>18800</v>
      </c>
      <c r="J53" s="12">
        <v>19400</v>
      </c>
      <c r="K53" s="30"/>
    </row>
    <row r="54" spans="1:11" ht="18" customHeight="1" x14ac:dyDescent="0.3">
      <c r="A54" s="36" t="s">
        <v>68</v>
      </c>
      <c r="B54" s="121" t="s">
        <v>69</v>
      </c>
      <c r="C54" s="121"/>
      <c r="D54" s="121"/>
      <c r="E54" s="121"/>
      <c r="F54" s="121"/>
      <c r="G54" s="121"/>
      <c r="H54" s="12">
        <v>500</v>
      </c>
      <c r="I54" s="12">
        <v>500</v>
      </c>
      <c r="J54" s="12">
        <v>500</v>
      </c>
      <c r="K54" s="30"/>
    </row>
    <row r="55" spans="1:11" ht="18" customHeight="1" x14ac:dyDescent="0.3">
      <c r="A55" s="36" t="s">
        <v>70</v>
      </c>
      <c r="B55" s="121" t="s">
        <v>71</v>
      </c>
      <c r="C55" s="121"/>
      <c r="D55" s="121"/>
      <c r="E55" s="121"/>
      <c r="F55" s="121"/>
      <c r="G55" s="121"/>
      <c r="H55" s="12">
        <v>6300</v>
      </c>
      <c r="I55" s="12">
        <v>6500</v>
      </c>
      <c r="J55" s="12">
        <v>6700</v>
      </c>
      <c r="K55" s="30"/>
    </row>
    <row r="56" spans="1:11" ht="18" customHeight="1" x14ac:dyDescent="0.3">
      <c r="A56" s="36" t="s">
        <v>72</v>
      </c>
      <c r="B56" s="121" t="s">
        <v>73</v>
      </c>
      <c r="C56" s="121"/>
      <c r="D56" s="121"/>
      <c r="E56" s="121"/>
      <c r="F56" s="121"/>
      <c r="G56" s="121"/>
      <c r="H56" s="12">
        <v>6800</v>
      </c>
      <c r="I56" s="12">
        <v>7000</v>
      </c>
      <c r="J56" s="12">
        <v>7200</v>
      </c>
      <c r="K56" s="30"/>
    </row>
    <row r="57" spans="1:11" ht="18" customHeight="1" x14ac:dyDescent="0.3">
      <c r="A57" s="36" t="s">
        <v>74</v>
      </c>
      <c r="B57" s="121" t="s">
        <v>75</v>
      </c>
      <c r="C57" s="121"/>
      <c r="D57" s="121"/>
      <c r="E57" s="121"/>
      <c r="F57" s="121"/>
      <c r="G57" s="121"/>
      <c r="H57" s="12">
        <v>1800</v>
      </c>
      <c r="I57" s="12">
        <v>1900</v>
      </c>
      <c r="J57" s="12">
        <v>1900</v>
      </c>
      <c r="K57" s="30"/>
    </row>
    <row r="58" spans="1:11" ht="18" customHeight="1" x14ac:dyDescent="0.3">
      <c r="A58" s="36" t="s">
        <v>76</v>
      </c>
      <c r="B58" s="121" t="s">
        <v>77</v>
      </c>
      <c r="C58" s="121"/>
      <c r="D58" s="121"/>
      <c r="E58" s="121"/>
      <c r="F58" s="121"/>
      <c r="G58" s="121"/>
      <c r="H58" s="12">
        <v>5100</v>
      </c>
      <c r="I58" s="12">
        <v>5300</v>
      </c>
      <c r="J58" s="12">
        <v>5400</v>
      </c>
      <c r="K58" s="30"/>
    </row>
    <row r="59" spans="1:11" ht="18" customHeight="1" x14ac:dyDescent="0.3">
      <c r="A59" s="36" t="s">
        <v>78</v>
      </c>
      <c r="B59" s="121" t="s">
        <v>79</v>
      </c>
      <c r="C59" s="121"/>
      <c r="D59" s="121"/>
      <c r="E59" s="121"/>
      <c r="F59" s="121"/>
      <c r="G59" s="121"/>
      <c r="H59" s="12">
        <v>1600</v>
      </c>
      <c r="I59" s="12">
        <v>1700</v>
      </c>
      <c r="J59" s="12">
        <v>1700</v>
      </c>
      <c r="K59" s="30"/>
    </row>
    <row r="60" spans="1:11" ht="18" customHeight="1" x14ac:dyDescent="0.3">
      <c r="A60" s="36" t="s">
        <v>80</v>
      </c>
      <c r="B60" s="121" t="s">
        <v>81</v>
      </c>
      <c r="C60" s="121"/>
      <c r="D60" s="121"/>
      <c r="E60" s="121"/>
      <c r="F60" s="121"/>
      <c r="G60" s="121"/>
      <c r="H60" s="12">
        <v>800</v>
      </c>
      <c r="I60" s="12">
        <v>800</v>
      </c>
      <c r="J60" s="12">
        <v>800</v>
      </c>
      <c r="K60" s="30"/>
    </row>
    <row r="61" spans="1:11" ht="18" customHeight="1" x14ac:dyDescent="0.3">
      <c r="A61" s="93">
        <v>32372</v>
      </c>
      <c r="B61" s="114" t="s">
        <v>97</v>
      </c>
      <c r="C61" s="115"/>
      <c r="D61" s="115"/>
      <c r="E61" s="115"/>
      <c r="F61" s="115"/>
      <c r="G61" s="116"/>
      <c r="H61" s="12">
        <v>5100</v>
      </c>
      <c r="I61" s="12">
        <v>5300</v>
      </c>
      <c r="J61" s="12">
        <v>5400</v>
      </c>
      <c r="K61" s="30"/>
    </row>
    <row r="62" spans="1:11" ht="18" customHeight="1" x14ac:dyDescent="0.3">
      <c r="A62" s="36" t="s">
        <v>82</v>
      </c>
      <c r="B62" s="121" t="s">
        <v>83</v>
      </c>
      <c r="C62" s="121"/>
      <c r="D62" s="121"/>
      <c r="E62" s="121"/>
      <c r="F62" s="121"/>
      <c r="G62" s="121"/>
      <c r="H62" s="12">
        <v>500</v>
      </c>
      <c r="I62" s="12">
        <v>500</v>
      </c>
      <c r="J62" s="12">
        <v>500</v>
      </c>
      <c r="K62" s="30"/>
    </row>
    <row r="63" spans="1:11" ht="18" customHeight="1" x14ac:dyDescent="0.3">
      <c r="A63" s="36" t="s">
        <v>84</v>
      </c>
      <c r="B63" s="121" t="s">
        <v>85</v>
      </c>
      <c r="C63" s="121"/>
      <c r="D63" s="121"/>
      <c r="E63" s="121"/>
      <c r="F63" s="121"/>
      <c r="G63" s="121"/>
      <c r="H63" s="12">
        <v>5600</v>
      </c>
      <c r="I63" s="12">
        <v>5800</v>
      </c>
      <c r="J63" s="12">
        <v>6000</v>
      </c>
      <c r="K63" s="30"/>
    </row>
    <row r="64" spans="1:11" ht="18" customHeight="1" x14ac:dyDescent="0.3">
      <c r="A64" s="36" t="s">
        <v>86</v>
      </c>
      <c r="B64" s="121" t="s">
        <v>87</v>
      </c>
      <c r="C64" s="121"/>
      <c r="D64" s="121"/>
      <c r="E64" s="121"/>
      <c r="F64" s="121"/>
      <c r="G64" s="121"/>
      <c r="H64" s="12">
        <v>6900</v>
      </c>
      <c r="I64" s="12">
        <v>7100</v>
      </c>
      <c r="J64" s="12">
        <v>7400</v>
      </c>
      <c r="K64" s="30"/>
    </row>
    <row r="65" spans="1:11" ht="18" customHeight="1" x14ac:dyDescent="0.3">
      <c r="A65" s="36" t="s">
        <v>88</v>
      </c>
      <c r="B65" s="121" t="s">
        <v>89</v>
      </c>
      <c r="C65" s="121"/>
      <c r="D65" s="121"/>
      <c r="E65" s="121"/>
      <c r="F65" s="121"/>
      <c r="G65" s="121"/>
      <c r="H65" s="12">
        <v>1100</v>
      </c>
      <c r="I65" s="12">
        <v>1100</v>
      </c>
      <c r="J65" s="12">
        <v>1100</v>
      </c>
      <c r="K65" s="30"/>
    </row>
    <row r="66" spans="1:11" ht="18" customHeight="1" x14ac:dyDescent="0.3">
      <c r="A66" s="36" t="s">
        <v>90</v>
      </c>
      <c r="B66" s="121" t="s">
        <v>91</v>
      </c>
      <c r="C66" s="121"/>
      <c r="D66" s="121"/>
      <c r="E66" s="121"/>
      <c r="F66" s="121"/>
      <c r="G66" s="121"/>
      <c r="H66" s="12">
        <v>900</v>
      </c>
      <c r="I66" s="12">
        <v>900</v>
      </c>
      <c r="J66" s="12">
        <v>900</v>
      </c>
      <c r="K66" s="30"/>
    </row>
    <row r="67" spans="1:11" ht="18" customHeight="1" x14ac:dyDescent="0.3">
      <c r="A67" s="36" t="s">
        <v>23</v>
      </c>
      <c r="B67" s="121" t="s">
        <v>24</v>
      </c>
      <c r="C67" s="121"/>
      <c r="D67" s="121"/>
      <c r="E67" s="121"/>
      <c r="F67" s="121"/>
      <c r="G67" s="121"/>
      <c r="H67" s="12">
        <v>13600</v>
      </c>
      <c r="I67" s="12">
        <v>14100</v>
      </c>
      <c r="J67" s="12">
        <v>14500</v>
      </c>
      <c r="K67" s="30"/>
    </row>
    <row r="68" spans="1:11" ht="18" customHeight="1" x14ac:dyDescent="0.3">
      <c r="A68" s="36" t="s">
        <v>92</v>
      </c>
      <c r="B68" s="121" t="s">
        <v>93</v>
      </c>
      <c r="C68" s="121"/>
      <c r="D68" s="121"/>
      <c r="E68" s="121"/>
      <c r="F68" s="121"/>
      <c r="G68" s="121"/>
      <c r="H68" s="12">
        <v>800</v>
      </c>
      <c r="I68" s="12">
        <v>800</v>
      </c>
      <c r="J68" s="12">
        <v>800</v>
      </c>
      <c r="K68" s="30"/>
    </row>
    <row r="69" spans="1:11" ht="18" customHeight="1" x14ac:dyDescent="0.3">
      <c r="A69" s="36" t="s">
        <v>94</v>
      </c>
      <c r="B69" s="121" t="s">
        <v>95</v>
      </c>
      <c r="C69" s="121"/>
      <c r="D69" s="121"/>
      <c r="E69" s="121"/>
      <c r="F69" s="121"/>
      <c r="G69" s="121"/>
      <c r="H69" s="12">
        <v>100</v>
      </c>
      <c r="I69" s="12">
        <v>100</v>
      </c>
      <c r="J69" s="12">
        <v>100</v>
      </c>
      <c r="K69" s="30"/>
    </row>
    <row r="70" spans="1:11" ht="18" customHeight="1" x14ac:dyDescent="0.3">
      <c r="A70" s="36">
        <v>45111</v>
      </c>
      <c r="B70" s="114" t="s">
        <v>96</v>
      </c>
      <c r="C70" s="115"/>
      <c r="D70" s="115"/>
      <c r="E70" s="115"/>
      <c r="F70" s="115"/>
      <c r="G70" s="116"/>
      <c r="H70" s="12">
        <v>35000</v>
      </c>
      <c r="I70" s="12">
        <v>36000</v>
      </c>
      <c r="J70" s="12">
        <v>36950</v>
      </c>
      <c r="K70" s="40"/>
    </row>
    <row r="71" spans="1:11" ht="18" customHeight="1" x14ac:dyDescent="0.3">
      <c r="A71" s="36">
        <v>45211</v>
      </c>
      <c r="B71" s="121" t="s">
        <v>191</v>
      </c>
      <c r="C71" s="121"/>
      <c r="D71" s="121"/>
      <c r="E71" s="121"/>
      <c r="F71" s="121"/>
      <c r="G71" s="121"/>
      <c r="H71" s="12">
        <v>4200</v>
      </c>
      <c r="I71" s="12">
        <v>4050</v>
      </c>
      <c r="J71" s="12">
        <v>4000</v>
      </c>
      <c r="K71" s="30"/>
    </row>
    <row r="72" spans="1:11" ht="35.1" customHeight="1" x14ac:dyDescent="0.3">
      <c r="A72" s="43" t="s">
        <v>2</v>
      </c>
      <c r="B72" s="131" t="s">
        <v>145</v>
      </c>
      <c r="C72" s="131"/>
      <c r="D72" s="131"/>
      <c r="E72" s="131"/>
      <c r="F72" s="131"/>
      <c r="G72" s="131"/>
      <c r="H72" s="10">
        <f>H73+H79+H86+H91+H106</f>
        <v>5154000</v>
      </c>
      <c r="I72" s="10">
        <f>I73+I79+I86+I91+I106</f>
        <v>5327700</v>
      </c>
      <c r="J72" s="10">
        <f>J73+J79+J86+J91+J106</f>
        <v>5490200</v>
      </c>
      <c r="K72" s="50"/>
    </row>
    <row r="73" spans="1:11" ht="20.100000000000001" customHeight="1" x14ac:dyDescent="0.3">
      <c r="A73" s="44" t="s">
        <v>140</v>
      </c>
      <c r="B73" s="122" t="s">
        <v>4</v>
      </c>
      <c r="C73" s="122"/>
      <c r="D73" s="122"/>
      <c r="E73" s="122"/>
      <c r="F73" s="122"/>
      <c r="G73" s="122"/>
      <c r="H73" s="11">
        <f>SUM(H74:H78)</f>
        <v>2000</v>
      </c>
      <c r="I73" s="11">
        <f>SUM(I74:I78)</f>
        <v>2100</v>
      </c>
      <c r="J73" s="11">
        <f>SUM(J74:J78)</f>
        <v>2200</v>
      </c>
      <c r="K73" s="39"/>
    </row>
    <row r="74" spans="1:11" ht="18" customHeight="1" x14ac:dyDescent="0.3">
      <c r="A74" s="36" t="s">
        <v>36</v>
      </c>
      <c r="B74" s="121" t="s">
        <v>37</v>
      </c>
      <c r="C74" s="121"/>
      <c r="D74" s="121"/>
      <c r="E74" s="121"/>
      <c r="F74" s="121"/>
      <c r="G74" s="121"/>
      <c r="H74" s="12">
        <v>500</v>
      </c>
      <c r="I74" s="12">
        <v>500</v>
      </c>
      <c r="J74" s="12">
        <v>500</v>
      </c>
      <c r="K74" s="30"/>
    </row>
    <row r="75" spans="1:11" ht="18" customHeight="1" x14ac:dyDescent="0.3">
      <c r="A75" s="36" t="s">
        <v>18</v>
      </c>
      <c r="B75" s="121" t="s">
        <v>19</v>
      </c>
      <c r="C75" s="121"/>
      <c r="D75" s="121"/>
      <c r="E75" s="121"/>
      <c r="F75" s="121"/>
      <c r="G75" s="121"/>
      <c r="H75" s="12">
        <v>1500</v>
      </c>
      <c r="I75" s="12">
        <v>1600</v>
      </c>
      <c r="J75" s="12">
        <v>1700</v>
      </c>
      <c r="K75" s="30"/>
    </row>
    <row r="76" spans="1:11" ht="18" customHeight="1" x14ac:dyDescent="0.3">
      <c r="A76" s="36">
        <v>32372</v>
      </c>
      <c r="B76" s="114" t="s">
        <v>97</v>
      </c>
      <c r="C76" s="115"/>
      <c r="D76" s="115"/>
      <c r="E76" s="115"/>
      <c r="F76" s="115"/>
      <c r="G76" s="116"/>
      <c r="H76" s="12"/>
      <c r="I76" s="12"/>
      <c r="J76" s="12"/>
      <c r="K76" s="30"/>
    </row>
    <row r="77" spans="1:11" ht="18" customHeight="1" x14ac:dyDescent="0.3">
      <c r="A77" s="36">
        <v>32399</v>
      </c>
      <c r="B77" s="114" t="s">
        <v>122</v>
      </c>
      <c r="C77" s="115"/>
      <c r="D77" s="115"/>
      <c r="E77" s="115"/>
      <c r="F77" s="115"/>
      <c r="G77" s="116"/>
      <c r="H77" s="12"/>
      <c r="I77" s="12"/>
      <c r="J77" s="12"/>
      <c r="K77" s="30"/>
    </row>
    <row r="78" spans="1:11" ht="18" customHeight="1" x14ac:dyDescent="0.3">
      <c r="A78" s="87">
        <v>42273</v>
      </c>
      <c r="B78" s="148" t="s">
        <v>123</v>
      </c>
      <c r="C78" s="149"/>
      <c r="D78" s="149"/>
      <c r="E78" s="149"/>
      <c r="F78" s="149"/>
      <c r="G78" s="150"/>
      <c r="H78" s="12"/>
      <c r="I78" s="12"/>
      <c r="J78" s="12"/>
      <c r="K78" s="30"/>
    </row>
    <row r="79" spans="1:11" ht="35.1" customHeight="1" x14ac:dyDescent="0.3">
      <c r="A79" s="44" t="s">
        <v>140</v>
      </c>
      <c r="B79" s="122" t="s">
        <v>17</v>
      </c>
      <c r="C79" s="122"/>
      <c r="D79" s="122"/>
      <c r="E79" s="122"/>
      <c r="F79" s="122"/>
      <c r="G79" s="122"/>
      <c r="H79" s="11">
        <f>SUM(H80:H85)</f>
        <v>12000</v>
      </c>
      <c r="I79" s="11">
        <f>SUM(I80:I85)</f>
        <v>12400</v>
      </c>
      <c r="J79" s="11">
        <f>SUM(J80:J85)</f>
        <v>12700</v>
      </c>
      <c r="K79" s="39"/>
    </row>
    <row r="80" spans="1:11" ht="18" customHeight="1" x14ac:dyDescent="0.3">
      <c r="A80" s="36" t="s">
        <v>18</v>
      </c>
      <c r="B80" s="121" t="s">
        <v>19</v>
      </c>
      <c r="C80" s="121"/>
      <c r="D80" s="121"/>
      <c r="E80" s="121"/>
      <c r="F80" s="121"/>
      <c r="G80" s="121"/>
      <c r="H80" s="12">
        <v>7000</v>
      </c>
      <c r="I80" s="12">
        <v>5200</v>
      </c>
      <c r="J80" s="12">
        <v>5300</v>
      </c>
      <c r="K80" s="30"/>
    </row>
    <row r="81" spans="1:12" ht="18" customHeight="1" x14ac:dyDescent="0.3">
      <c r="A81" s="36" t="s">
        <v>44</v>
      </c>
      <c r="B81" s="121" t="s">
        <v>45</v>
      </c>
      <c r="C81" s="121"/>
      <c r="D81" s="121"/>
      <c r="E81" s="121"/>
      <c r="F81" s="121"/>
      <c r="G81" s="121"/>
      <c r="H81" s="12">
        <v>1000</v>
      </c>
      <c r="I81" s="12">
        <v>2100</v>
      </c>
      <c r="J81" s="12">
        <v>2200</v>
      </c>
      <c r="K81" s="30"/>
    </row>
    <row r="82" spans="1:12" ht="18" customHeight="1" x14ac:dyDescent="0.3">
      <c r="A82" s="36" t="s">
        <v>25</v>
      </c>
      <c r="B82" s="121" t="s">
        <v>26</v>
      </c>
      <c r="C82" s="121"/>
      <c r="D82" s="121"/>
      <c r="E82" s="121"/>
      <c r="F82" s="121"/>
      <c r="G82" s="121"/>
      <c r="H82" s="12">
        <v>1000</v>
      </c>
      <c r="I82" s="12">
        <v>2100</v>
      </c>
      <c r="J82" s="12">
        <v>2200</v>
      </c>
      <c r="K82" s="30"/>
    </row>
    <row r="83" spans="1:12" ht="18" customHeight="1" x14ac:dyDescent="0.3">
      <c r="A83" s="36" t="s">
        <v>56</v>
      </c>
      <c r="B83" s="121" t="s">
        <v>57</v>
      </c>
      <c r="C83" s="121"/>
      <c r="D83" s="121"/>
      <c r="E83" s="121"/>
      <c r="F83" s="121"/>
      <c r="G83" s="121"/>
      <c r="H83" s="12">
        <v>1000</v>
      </c>
      <c r="I83" s="12">
        <v>1000</v>
      </c>
      <c r="J83" s="12">
        <v>1000</v>
      </c>
      <c r="K83" s="30"/>
    </row>
    <row r="84" spans="1:12" ht="18" customHeight="1" x14ac:dyDescent="0.3">
      <c r="A84" s="36" t="s">
        <v>62</v>
      </c>
      <c r="B84" s="121" t="s">
        <v>63</v>
      </c>
      <c r="C84" s="121"/>
      <c r="D84" s="121"/>
      <c r="E84" s="121"/>
      <c r="F84" s="121"/>
      <c r="G84" s="121"/>
      <c r="H84" s="12">
        <v>1000</v>
      </c>
      <c r="I84" s="12">
        <v>1000</v>
      </c>
      <c r="J84" s="12">
        <v>1000</v>
      </c>
      <c r="K84" s="30"/>
    </row>
    <row r="85" spans="1:12" ht="18" customHeight="1" x14ac:dyDescent="0.3">
      <c r="A85" s="36">
        <v>32216</v>
      </c>
      <c r="B85" s="114" t="s">
        <v>126</v>
      </c>
      <c r="C85" s="115"/>
      <c r="D85" s="115"/>
      <c r="E85" s="115"/>
      <c r="F85" s="115"/>
      <c r="G85" s="116"/>
      <c r="H85" s="12">
        <v>1000</v>
      </c>
      <c r="I85" s="12">
        <v>1000</v>
      </c>
      <c r="J85" s="12">
        <v>1000</v>
      </c>
      <c r="K85" s="30"/>
    </row>
    <row r="86" spans="1:12" ht="18" customHeight="1" x14ac:dyDescent="0.3">
      <c r="A86" s="44" t="s">
        <v>140</v>
      </c>
      <c r="B86" s="154" t="s">
        <v>183</v>
      </c>
      <c r="C86" s="155"/>
      <c r="D86" s="155"/>
      <c r="E86" s="155"/>
      <c r="F86" s="155"/>
      <c r="G86" s="156"/>
      <c r="H86" s="95">
        <f>SUM(H87:H90)</f>
        <v>13000</v>
      </c>
      <c r="I86" s="95">
        <f>SUM(I87:I90)</f>
        <v>13500</v>
      </c>
      <c r="J86" s="95">
        <f>SUM(J87:J90)</f>
        <v>13800</v>
      </c>
      <c r="K86" s="96"/>
    </row>
    <row r="87" spans="1:12" s="99" customFormat="1" ht="18" customHeight="1" x14ac:dyDescent="0.3">
      <c r="A87" s="97">
        <v>32219</v>
      </c>
      <c r="B87" s="160" t="s">
        <v>127</v>
      </c>
      <c r="C87" s="161"/>
      <c r="D87" s="161"/>
      <c r="E87" s="161"/>
      <c r="F87" s="161"/>
      <c r="G87" s="162"/>
      <c r="H87" s="33">
        <v>5000</v>
      </c>
      <c r="I87" s="33">
        <v>5200</v>
      </c>
      <c r="J87" s="33">
        <v>5300</v>
      </c>
      <c r="K87" s="98"/>
    </row>
    <row r="88" spans="1:12" ht="18" customHeight="1" x14ac:dyDescent="0.3">
      <c r="A88" s="36">
        <v>32399</v>
      </c>
      <c r="B88" s="114" t="s">
        <v>122</v>
      </c>
      <c r="C88" s="115"/>
      <c r="D88" s="115"/>
      <c r="E88" s="115"/>
      <c r="F88" s="115"/>
      <c r="G88" s="116"/>
      <c r="H88" s="12">
        <v>5000</v>
      </c>
      <c r="I88" s="12">
        <v>5200</v>
      </c>
      <c r="J88" s="12">
        <v>5300</v>
      </c>
      <c r="K88" s="30"/>
    </row>
    <row r="89" spans="1:12" ht="18" customHeight="1" x14ac:dyDescent="0.3">
      <c r="A89" s="36" t="s">
        <v>82</v>
      </c>
      <c r="B89" s="121" t="s">
        <v>83</v>
      </c>
      <c r="C89" s="121"/>
      <c r="D89" s="121"/>
      <c r="E89" s="121"/>
      <c r="F89" s="121"/>
      <c r="G89" s="121"/>
      <c r="H89" s="12">
        <v>500</v>
      </c>
      <c r="I89" s="12">
        <v>500</v>
      </c>
      <c r="J89" s="12">
        <v>500</v>
      </c>
      <c r="K89" s="30"/>
    </row>
    <row r="90" spans="1:12" ht="18" customHeight="1" x14ac:dyDescent="0.3">
      <c r="A90" s="36" t="s">
        <v>23</v>
      </c>
      <c r="B90" s="121" t="s">
        <v>24</v>
      </c>
      <c r="C90" s="121"/>
      <c r="D90" s="121"/>
      <c r="E90" s="121"/>
      <c r="F90" s="121"/>
      <c r="G90" s="121"/>
      <c r="H90" s="12">
        <v>2500</v>
      </c>
      <c r="I90" s="12">
        <v>2600</v>
      </c>
      <c r="J90" s="12">
        <v>2700</v>
      </c>
      <c r="K90" s="30"/>
    </row>
    <row r="91" spans="1:12" ht="45" customHeight="1" x14ac:dyDescent="0.3">
      <c r="A91" s="44" t="s">
        <v>140</v>
      </c>
      <c r="B91" s="122" t="s">
        <v>20</v>
      </c>
      <c r="C91" s="122"/>
      <c r="D91" s="122"/>
      <c r="E91" s="122"/>
      <c r="F91" s="122"/>
      <c r="G91" s="122"/>
      <c r="H91" s="11">
        <f>SUM(H92:H105)</f>
        <v>5127000</v>
      </c>
      <c r="I91" s="11">
        <f>SUM(I92:I105)</f>
        <v>5299700</v>
      </c>
      <c r="J91" s="11">
        <f>SUM(J92:J105)</f>
        <v>5461500</v>
      </c>
      <c r="K91" s="39"/>
      <c r="L91" s="3">
        <f>SUM(J99:J105)</f>
        <v>479500</v>
      </c>
    </row>
    <row r="92" spans="1:12" ht="18" customHeight="1" x14ac:dyDescent="0.3">
      <c r="A92" s="36">
        <v>31111</v>
      </c>
      <c r="B92" s="121" t="s">
        <v>6</v>
      </c>
      <c r="C92" s="121"/>
      <c r="D92" s="121"/>
      <c r="E92" s="121"/>
      <c r="F92" s="121"/>
      <c r="G92" s="121"/>
      <c r="H92" s="12">
        <v>3806000</v>
      </c>
      <c r="I92" s="12">
        <v>3935400</v>
      </c>
      <c r="J92" s="12">
        <v>4057400</v>
      </c>
      <c r="K92" s="30" t="s">
        <v>190</v>
      </c>
    </row>
    <row r="93" spans="1:12" ht="18" customHeight="1" x14ac:dyDescent="0.3">
      <c r="A93" s="93">
        <v>31212</v>
      </c>
      <c r="B93" s="114" t="s">
        <v>187</v>
      </c>
      <c r="C93" s="115"/>
      <c r="D93" s="115"/>
      <c r="E93" s="115"/>
      <c r="F93" s="115"/>
      <c r="G93" s="116"/>
      <c r="H93" s="12">
        <v>58000</v>
      </c>
      <c r="I93" s="12">
        <v>60000</v>
      </c>
      <c r="J93" s="12">
        <v>62000</v>
      </c>
      <c r="K93" s="30" t="s">
        <v>190</v>
      </c>
    </row>
    <row r="94" spans="1:12" ht="18" customHeight="1" x14ac:dyDescent="0.3">
      <c r="A94" s="93">
        <v>31215</v>
      </c>
      <c r="B94" s="114" t="s">
        <v>188</v>
      </c>
      <c r="C94" s="115"/>
      <c r="D94" s="115"/>
      <c r="E94" s="115"/>
      <c r="F94" s="115"/>
      <c r="G94" s="116"/>
      <c r="H94" s="12">
        <v>15000</v>
      </c>
      <c r="I94" s="12">
        <v>15500</v>
      </c>
      <c r="J94" s="12">
        <v>16000</v>
      </c>
      <c r="K94" s="30" t="s">
        <v>190</v>
      </c>
    </row>
    <row r="95" spans="1:12" ht="18" customHeight="1" x14ac:dyDescent="0.3">
      <c r="A95" s="93">
        <v>31216</v>
      </c>
      <c r="B95" s="114" t="s">
        <v>124</v>
      </c>
      <c r="C95" s="115"/>
      <c r="D95" s="115"/>
      <c r="E95" s="115"/>
      <c r="F95" s="115"/>
      <c r="G95" s="116"/>
      <c r="H95" s="12">
        <v>45000</v>
      </c>
      <c r="I95" s="12">
        <v>45000</v>
      </c>
      <c r="J95" s="12">
        <v>45000</v>
      </c>
      <c r="K95" s="30" t="s">
        <v>190</v>
      </c>
    </row>
    <row r="96" spans="1:12" ht="18" customHeight="1" x14ac:dyDescent="0.3">
      <c r="A96" s="93">
        <v>31213</v>
      </c>
      <c r="B96" s="114" t="s">
        <v>8</v>
      </c>
      <c r="C96" s="115"/>
      <c r="D96" s="115"/>
      <c r="E96" s="115"/>
      <c r="F96" s="115"/>
      <c r="G96" s="116"/>
      <c r="H96" s="12">
        <v>13000</v>
      </c>
      <c r="I96" s="12">
        <v>13000</v>
      </c>
      <c r="J96" s="12">
        <v>13000</v>
      </c>
      <c r="K96" s="30" t="s">
        <v>190</v>
      </c>
    </row>
    <row r="97" spans="1:11" ht="18" customHeight="1" x14ac:dyDescent="0.3">
      <c r="A97" s="93">
        <v>31321</v>
      </c>
      <c r="B97" s="114" t="s">
        <v>189</v>
      </c>
      <c r="C97" s="115"/>
      <c r="D97" s="115"/>
      <c r="E97" s="115"/>
      <c r="F97" s="115"/>
      <c r="G97" s="116"/>
      <c r="H97" s="12">
        <v>600000</v>
      </c>
      <c r="I97" s="12">
        <v>620400</v>
      </c>
      <c r="J97" s="12">
        <v>639600</v>
      </c>
      <c r="K97" s="30" t="s">
        <v>190</v>
      </c>
    </row>
    <row r="98" spans="1:11" ht="18" customHeight="1" x14ac:dyDescent="0.3">
      <c r="A98" s="93">
        <v>32121</v>
      </c>
      <c r="B98" s="114" t="s">
        <v>16</v>
      </c>
      <c r="C98" s="115"/>
      <c r="D98" s="115"/>
      <c r="E98" s="115"/>
      <c r="F98" s="115"/>
      <c r="G98" s="116"/>
      <c r="H98" s="12">
        <v>140000</v>
      </c>
      <c r="I98" s="12">
        <v>145000</v>
      </c>
      <c r="J98" s="12">
        <v>149000</v>
      </c>
      <c r="K98" s="30" t="s">
        <v>190</v>
      </c>
    </row>
    <row r="99" spans="1:11" ht="18" customHeight="1" x14ac:dyDescent="0.3">
      <c r="A99" s="93"/>
      <c r="B99" s="143"/>
      <c r="C99" s="144"/>
      <c r="D99" s="144"/>
      <c r="E99" s="144"/>
      <c r="F99" s="144"/>
      <c r="G99" s="145"/>
      <c r="H99" s="12"/>
      <c r="I99" s="12"/>
      <c r="J99" s="12"/>
      <c r="K99" s="30"/>
    </row>
    <row r="100" spans="1:11" ht="18" customHeight="1" x14ac:dyDescent="0.3">
      <c r="A100" s="93">
        <v>32111</v>
      </c>
      <c r="B100" s="114" t="s">
        <v>29</v>
      </c>
      <c r="C100" s="115"/>
      <c r="D100" s="115"/>
      <c r="E100" s="115"/>
      <c r="F100" s="115"/>
      <c r="G100" s="116"/>
      <c r="H100" s="12">
        <v>3000</v>
      </c>
      <c r="I100" s="12">
        <v>3100</v>
      </c>
      <c r="J100" s="12">
        <v>3200</v>
      </c>
      <c r="K100" s="30"/>
    </row>
    <row r="101" spans="1:11" ht="18" customHeight="1" x14ac:dyDescent="0.3">
      <c r="A101" s="93">
        <v>32116</v>
      </c>
      <c r="B101" s="114" t="s">
        <v>176</v>
      </c>
      <c r="C101" s="115"/>
      <c r="D101" s="115"/>
      <c r="E101" s="115"/>
      <c r="F101" s="115"/>
      <c r="G101" s="116"/>
      <c r="H101" s="12">
        <v>3000</v>
      </c>
      <c r="I101" s="12">
        <v>3100</v>
      </c>
      <c r="J101" s="12">
        <v>3200</v>
      </c>
      <c r="K101" s="30"/>
    </row>
    <row r="102" spans="1:11" ht="18" customHeight="1" x14ac:dyDescent="0.3">
      <c r="A102" s="93">
        <v>32219</v>
      </c>
      <c r="B102" s="114" t="s">
        <v>127</v>
      </c>
      <c r="C102" s="115"/>
      <c r="D102" s="115"/>
      <c r="E102" s="115"/>
      <c r="F102" s="115"/>
      <c r="G102" s="116"/>
      <c r="H102" s="12">
        <v>46000</v>
      </c>
      <c r="I102" s="12">
        <v>47600</v>
      </c>
      <c r="J102" s="12">
        <v>49000</v>
      </c>
      <c r="K102" s="30"/>
    </row>
    <row r="103" spans="1:11" ht="18" customHeight="1" x14ac:dyDescent="0.3">
      <c r="A103" s="36" t="s">
        <v>18</v>
      </c>
      <c r="B103" s="121" t="s">
        <v>19</v>
      </c>
      <c r="C103" s="121"/>
      <c r="D103" s="121"/>
      <c r="E103" s="121"/>
      <c r="F103" s="121"/>
      <c r="G103" s="121"/>
      <c r="H103" s="12">
        <v>55000</v>
      </c>
      <c r="I103" s="12">
        <v>56900</v>
      </c>
      <c r="J103" s="12">
        <v>58600</v>
      </c>
      <c r="K103" s="30"/>
    </row>
    <row r="104" spans="1:11" ht="18" customHeight="1" x14ac:dyDescent="0.3">
      <c r="A104" s="36">
        <v>32319</v>
      </c>
      <c r="B104" s="114" t="s">
        <v>99</v>
      </c>
      <c r="C104" s="115"/>
      <c r="D104" s="115"/>
      <c r="E104" s="115"/>
      <c r="F104" s="115"/>
      <c r="G104" s="116"/>
      <c r="H104" s="12">
        <v>335000</v>
      </c>
      <c r="I104" s="12">
        <v>346400</v>
      </c>
      <c r="J104" s="12">
        <v>357000</v>
      </c>
      <c r="K104" s="30"/>
    </row>
    <row r="105" spans="1:11" ht="18" customHeight="1" x14ac:dyDescent="0.3">
      <c r="A105" s="36">
        <v>42411</v>
      </c>
      <c r="B105" s="121" t="s">
        <v>139</v>
      </c>
      <c r="C105" s="121"/>
      <c r="D105" s="121"/>
      <c r="E105" s="121"/>
      <c r="F105" s="121"/>
      <c r="G105" s="121"/>
      <c r="H105" s="12">
        <v>8000</v>
      </c>
      <c r="I105" s="12">
        <v>8300</v>
      </c>
      <c r="J105" s="12">
        <v>8500</v>
      </c>
      <c r="K105" s="40"/>
    </row>
    <row r="106" spans="1:11" ht="18" customHeight="1" x14ac:dyDescent="0.3">
      <c r="A106" s="44" t="s">
        <v>140</v>
      </c>
      <c r="B106" s="151" t="s">
        <v>205</v>
      </c>
      <c r="C106" s="152"/>
      <c r="D106" s="152"/>
      <c r="E106" s="152"/>
      <c r="F106" s="152"/>
      <c r="G106" s="153"/>
      <c r="H106" s="11">
        <f>H107</f>
        <v>0</v>
      </c>
      <c r="I106" s="11">
        <f t="shared" ref="I106:J106" si="7">I107</f>
        <v>0</v>
      </c>
      <c r="J106" s="11">
        <f t="shared" si="7"/>
        <v>0</v>
      </c>
      <c r="K106" s="52"/>
    </row>
    <row r="107" spans="1:11" ht="18" customHeight="1" x14ac:dyDescent="0.3">
      <c r="A107" s="91">
        <v>42273</v>
      </c>
      <c r="B107" s="114" t="s">
        <v>123</v>
      </c>
      <c r="C107" s="115"/>
      <c r="D107" s="115"/>
      <c r="E107" s="115"/>
      <c r="F107" s="115"/>
      <c r="G107" s="116"/>
      <c r="H107" s="12"/>
      <c r="I107" s="12"/>
      <c r="J107" s="12"/>
      <c r="K107" s="40"/>
    </row>
    <row r="108" spans="1:11" ht="20.100000000000001" customHeight="1" x14ac:dyDescent="0.3">
      <c r="A108" s="43" t="s">
        <v>2</v>
      </c>
      <c r="B108" s="138" t="s">
        <v>146</v>
      </c>
      <c r="C108" s="138"/>
      <c r="D108" s="138"/>
      <c r="E108" s="138"/>
      <c r="F108" s="138"/>
      <c r="G108" s="138"/>
      <c r="H108" s="10">
        <f>H109</f>
        <v>2800</v>
      </c>
      <c r="I108" s="10">
        <f t="shared" ref="I108:J108" si="8">I109</f>
        <v>0</v>
      </c>
      <c r="J108" s="10">
        <f t="shared" si="8"/>
        <v>0</v>
      </c>
      <c r="K108" s="51"/>
    </row>
    <row r="109" spans="1:11" ht="39.9" customHeight="1" x14ac:dyDescent="0.3">
      <c r="A109" s="44" t="s">
        <v>140</v>
      </c>
      <c r="B109" s="122" t="s">
        <v>100</v>
      </c>
      <c r="C109" s="122"/>
      <c r="D109" s="122"/>
      <c r="E109" s="122"/>
      <c r="F109" s="122"/>
      <c r="G109" s="122"/>
      <c r="H109" s="11">
        <f>SUM(H110:H110)</f>
        <v>2800</v>
      </c>
      <c r="I109" s="11">
        <f t="shared" ref="I109:J109" si="9">SUM(I110:I110)</f>
        <v>0</v>
      </c>
      <c r="J109" s="11">
        <f t="shared" si="9"/>
        <v>0</v>
      </c>
      <c r="K109" s="52"/>
    </row>
    <row r="110" spans="1:11" ht="18" customHeight="1" x14ac:dyDescent="0.3">
      <c r="A110" s="36" t="s">
        <v>18</v>
      </c>
      <c r="B110" s="157" t="s">
        <v>19</v>
      </c>
      <c r="C110" s="158"/>
      <c r="D110" s="158"/>
      <c r="E110" s="158"/>
      <c r="F110" s="158"/>
      <c r="G110" s="159"/>
      <c r="H110" s="12">
        <v>2800</v>
      </c>
      <c r="I110" s="33"/>
      <c r="J110" s="33"/>
      <c r="K110" s="53"/>
    </row>
    <row r="111" spans="1:11" ht="20.100000000000001" customHeight="1" x14ac:dyDescent="0.3">
      <c r="A111" s="43" t="s">
        <v>2</v>
      </c>
      <c r="B111" s="131" t="s">
        <v>202</v>
      </c>
      <c r="C111" s="131"/>
      <c r="D111" s="131"/>
      <c r="E111" s="131"/>
      <c r="F111" s="131"/>
      <c r="G111" s="131"/>
      <c r="H111" s="10">
        <f>H112</f>
        <v>232600</v>
      </c>
      <c r="I111" s="10">
        <f t="shared" ref="I111:J111" si="10">I112</f>
        <v>0</v>
      </c>
      <c r="J111" s="10">
        <f t="shared" si="10"/>
        <v>0</v>
      </c>
      <c r="K111" s="50"/>
    </row>
    <row r="112" spans="1:11" ht="30" customHeight="1" x14ac:dyDescent="0.3">
      <c r="A112" s="44" t="s">
        <v>140</v>
      </c>
      <c r="B112" s="122" t="s">
        <v>100</v>
      </c>
      <c r="C112" s="122"/>
      <c r="D112" s="122"/>
      <c r="E112" s="122"/>
      <c r="F112" s="122"/>
      <c r="G112" s="122"/>
      <c r="H112" s="11">
        <f>SUM(H113:H119)</f>
        <v>232600</v>
      </c>
      <c r="I112" s="11">
        <f t="shared" ref="I112:J112" si="11">SUM(I113:I119)</f>
        <v>0</v>
      </c>
      <c r="J112" s="11">
        <f t="shared" si="11"/>
        <v>0</v>
      </c>
      <c r="K112" s="39"/>
    </row>
    <row r="113" spans="1:11" ht="18" customHeight="1" x14ac:dyDescent="0.3">
      <c r="A113" s="36" t="s">
        <v>5</v>
      </c>
      <c r="B113" s="121" t="s">
        <v>6</v>
      </c>
      <c r="C113" s="121"/>
      <c r="D113" s="121"/>
      <c r="E113" s="121"/>
      <c r="F113" s="121"/>
      <c r="G113" s="121"/>
      <c r="H113" s="12">
        <v>181900</v>
      </c>
      <c r="I113" s="12"/>
      <c r="J113" s="12"/>
      <c r="K113" s="30"/>
    </row>
    <row r="114" spans="1:11" ht="18" customHeight="1" x14ac:dyDescent="0.3">
      <c r="A114" s="36" t="s">
        <v>9</v>
      </c>
      <c r="B114" s="121" t="s">
        <v>10</v>
      </c>
      <c r="C114" s="121"/>
      <c r="D114" s="121"/>
      <c r="E114" s="121"/>
      <c r="F114" s="121"/>
      <c r="G114" s="121"/>
      <c r="H114" s="12"/>
      <c r="I114" s="12"/>
      <c r="J114" s="12"/>
      <c r="K114" s="30"/>
    </row>
    <row r="115" spans="1:11" ht="18" customHeight="1" x14ac:dyDescent="0.3">
      <c r="A115" s="36" t="s">
        <v>11</v>
      </c>
      <c r="B115" s="121" t="s">
        <v>12</v>
      </c>
      <c r="C115" s="121"/>
      <c r="D115" s="121"/>
      <c r="E115" s="121"/>
      <c r="F115" s="121"/>
      <c r="G115" s="121"/>
      <c r="H115" s="12">
        <v>30000</v>
      </c>
      <c r="I115" s="12"/>
      <c r="J115" s="12"/>
      <c r="K115" s="30"/>
    </row>
    <row r="116" spans="1:11" ht="18" customHeight="1" x14ac:dyDescent="0.3">
      <c r="A116" s="36" t="s">
        <v>13</v>
      </c>
      <c r="B116" s="121" t="s">
        <v>14</v>
      </c>
      <c r="C116" s="121"/>
      <c r="D116" s="121"/>
      <c r="E116" s="121"/>
      <c r="F116" s="121"/>
      <c r="G116" s="121"/>
      <c r="H116" s="12">
        <v>0</v>
      </c>
      <c r="I116" s="12"/>
      <c r="J116" s="12"/>
      <c r="K116" s="30"/>
    </row>
    <row r="117" spans="1:11" ht="18" customHeight="1" x14ac:dyDescent="0.3">
      <c r="A117" s="36">
        <v>31216</v>
      </c>
      <c r="B117" s="121" t="s">
        <v>124</v>
      </c>
      <c r="C117" s="121"/>
      <c r="D117" s="121"/>
      <c r="E117" s="121"/>
      <c r="F117" s="121"/>
      <c r="G117" s="121"/>
      <c r="H117" s="12">
        <v>12500</v>
      </c>
      <c r="I117" s="12"/>
      <c r="J117" s="12"/>
      <c r="K117" s="30"/>
    </row>
    <row r="118" spans="1:11" ht="18" customHeight="1" x14ac:dyDescent="0.3">
      <c r="A118" s="36">
        <v>32111</v>
      </c>
      <c r="B118" s="114" t="s">
        <v>29</v>
      </c>
      <c r="C118" s="115"/>
      <c r="D118" s="115"/>
      <c r="E118" s="115"/>
      <c r="F118" s="115"/>
      <c r="G118" s="116"/>
      <c r="H118" s="12">
        <v>1000</v>
      </c>
      <c r="I118" s="12"/>
      <c r="J118" s="12"/>
      <c r="K118" s="30"/>
    </row>
    <row r="119" spans="1:11" ht="18" customHeight="1" x14ac:dyDescent="0.3">
      <c r="A119" s="36" t="s">
        <v>15</v>
      </c>
      <c r="B119" s="121" t="s">
        <v>16</v>
      </c>
      <c r="C119" s="121"/>
      <c r="D119" s="121"/>
      <c r="E119" s="121"/>
      <c r="F119" s="121"/>
      <c r="G119" s="121"/>
      <c r="H119" s="12">
        <v>7200</v>
      </c>
      <c r="I119" s="12"/>
      <c r="J119" s="12"/>
      <c r="K119" s="30"/>
    </row>
    <row r="120" spans="1:11" ht="20.100000000000001" customHeight="1" x14ac:dyDescent="0.3">
      <c r="A120" s="43" t="s">
        <v>2</v>
      </c>
      <c r="B120" s="131" t="s">
        <v>174</v>
      </c>
      <c r="C120" s="131"/>
      <c r="D120" s="131"/>
      <c r="E120" s="131"/>
      <c r="F120" s="131"/>
      <c r="G120" s="131"/>
      <c r="H120" s="10">
        <f>H121</f>
        <v>0</v>
      </c>
      <c r="I120" s="10">
        <f t="shared" ref="I120:J120" si="12">I121</f>
        <v>0</v>
      </c>
      <c r="J120" s="10">
        <f t="shared" si="12"/>
        <v>0</v>
      </c>
      <c r="K120" s="50"/>
    </row>
    <row r="121" spans="1:11" ht="35.1" customHeight="1" x14ac:dyDescent="0.3">
      <c r="A121" s="44" t="s">
        <v>140</v>
      </c>
      <c r="B121" s="122" t="s">
        <v>100</v>
      </c>
      <c r="C121" s="122"/>
      <c r="D121" s="122"/>
      <c r="E121" s="122"/>
      <c r="F121" s="122"/>
      <c r="G121" s="122"/>
      <c r="H121" s="11">
        <f>SUM(H122:H128)</f>
        <v>0</v>
      </c>
      <c r="I121" s="11">
        <f>SUM(I122:I128)</f>
        <v>0</v>
      </c>
      <c r="J121" s="11">
        <f>SUM(J122:J128)</f>
        <v>0</v>
      </c>
      <c r="K121" s="39"/>
    </row>
    <row r="122" spans="1:11" ht="18" customHeight="1" x14ac:dyDescent="0.3">
      <c r="A122" s="36" t="s">
        <v>5</v>
      </c>
      <c r="B122" s="121" t="s">
        <v>6</v>
      </c>
      <c r="C122" s="121"/>
      <c r="D122" s="121"/>
      <c r="E122" s="121"/>
      <c r="F122" s="121"/>
      <c r="G122" s="121"/>
      <c r="H122" s="12"/>
      <c r="I122" s="12"/>
      <c r="J122" s="12"/>
      <c r="K122" s="30"/>
    </row>
    <row r="123" spans="1:11" ht="18" customHeight="1" x14ac:dyDescent="0.3">
      <c r="A123" s="36" t="s">
        <v>9</v>
      </c>
      <c r="B123" s="121" t="s">
        <v>10</v>
      </c>
      <c r="C123" s="121"/>
      <c r="D123" s="121"/>
      <c r="E123" s="121"/>
      <c r="F123" s="121"/>
      <c r="G123" s="121"/>
      <c r="H123" s="12"/>
      <c r="I123" s="12"/>
      <c r="J123" s="12"/>
      <c r="K123" s="30"/>
    </row>
    <row r="124" spans="1:11" ht="18" customHeight="1" x14ac:dyDescent="0.3">
      <c r="A124" s="36" t="s">
        <v>11</v>
      </c>
      <c r="B124" s="121" t="s">
        <v>12</v>
      </c>
      <c r="C124" s="121"/>
      <c r="D124" s="121"/>
      <c r="E124" s="121"/>
      <c r="F124" s="121"/>
      <c r="G124" s="121"/>
      <c r="H124" s="12"/>
      <c r="I124" s="12"/>
      <c r="J124" s="12"/>
      <c r="K124" s="30"/>
    </row>
    <row r="125" spans="1:11" ht="18" customHeight="1" x14ac:dyDescent="0.3">
      <c r="A125" s="36" t="s">
        <v>13</v>
      </c>
      <c r="B125" s="121" t="s">
        <v>14</v>
      </c>
      <c r="C125" s="121"/>
      <c r="D125" s="121"/>
      <c r="E125" s="121"/>
      <c r="F125" s="121"/>
      <c r="G125" s="121"/>
      <c r="H125" s="12"/>
      <c r="I125" s="12"/>
      <c r="J125" s="12"/>
      <c r="K125" s="30"/>
    </row>
    <row r="126" spans="1:11" ht="18" customHeight="1" x14ac:dyDescent="0.3">
      <c r="A126" s="36">
        <v>31219</v>
      </c>
      <c r="B126" s="114" t="s">
        <v>125</v>
      </c>
      <c r="C126" s="115"/>
      <c r="D126" s="115"/>
      <c r="E126" s="115"/>
      <c r="F126" s="115"/>
      <c r="G126" s="116"/>
      <c r="H126" s="12"/>
      <c r="I126" s="12"/>
      <c r="J126" s="12"/>
      <c r="K126" s="30"/>
    </row>
    <row r="127" spans="1:11" ht="18" customHeight="1" x14ac:dyDescent="0.3">
      <c r="A127" s="93">
        <v>32111</v>
      </c>
      <c r="B127" s="114" t="s">
        <v>29</v>
      </c>
      <c r="C127" s="115"/>
      <c r="D127" s="115"/>
      <c r="E127" s="115"/>
      <c r="F127" s="115"/>
      <c r="G127" s="116"/>
      <c r="H127" s="12"/>
      <c r="I127" s="12"/>
      <c r="J127" s="12"/>
      <c r="K127" s="30"/>
    </row>
    <row r="128" spans="1:11" ht="18" customHeight="1" x14ac:dyDescent="0.3">
      <c r="A128" s="36" t="s">
        <v>15</v>
      </c>
      <c r="B128" s="121" t="s">
        <v>16</v>
      </c>
      <c r="C128" s="121"/>
      <c r="D128" s="121"/>
      <c r="E128" s="121"/>
      <c r="F128" s="121"/>
      <c r="G128" s="121"/>
      <c r="H128" s="12"/>
      <c r="I128" s="12"/>
      <c r="J128" s="12"/>
      <c r="K128" s="30"/>
    </row>
    <row r="129" spans="1:11" ht="18" customHeight="1" x14ac:dyDescent="0.3">
      <c r="A129" s="43" t="s">
        <v>2</v>
      </c>
      <c r="B129" s="131" t="s">
        <v>174</v>
      </c>
      <c r="C129" s="131"/>
      <c r="D129" s="131"/>
      <c r="E129" s="131"/>
      <c r="F129" s="131"/>
      <c r="G129" s="131"/>
      <c r="H129" s="10">
        <f>H130</f>
        <v>0</v>
      </c>
      <c r="I129" s="10">
        <f t="shared" ref="I129:J129" si="13">I130</f>
        <v>0</v>
      </c>
      <c r="J129" s="10">
        <f t="shared" si="13"/>
        <v>0</v>
      </c>
      <c r="K129" s="50"/>
    </row>
    <row r="130" spans="1:11" ht="35.1" customHeight="1" x14ac:dyDescent="0.3">
      <c r="A130" s="44" t="s">
        <v>140</v>
      </c>
      <c r="B130" s="122" t="s">
        <v>100</v>
      </c>
      <c r="C130" s="122"/>
      <c r="D130" s="122"/>
      <c r="E130" s="122"/>
      <c r="F130" s="122"/>
      <c r="G130" s="122"/>
      <c r="H130" s="11">
        <f>SUM(H131:H137)</f>
        <v>0</v>
      </c>
      <c r="I130" s="11">
        <f>SUM(I131:I137)</f>
        <v>0</v>
      </c>
      <c r="J130" s="11">
        <f>SUM(J131:J137)</f>
        <v>0</v>
      </c>
      <c r="K130" s="39"/>
    </row>
    <row r="131" spans="1:11" ht="18" customHeight="1" x14ac:dyDescent="0.3">
      <c r="A131" s="93" t="s">
        <v>5</v>
      </c>
      <c r="B131" s="121" t="s">
        <v>6</v>
      </c>
      <c r="C131" s="121"/>
      <c r="D131" s="121"/>
      <c r="E131" s="121"/>
      <c r="F131" s="121"/>
      <c r="G131" s="121"/>
      <c r="H131" s="12"/>
      <c r="I131" s="12"/>
      <c r="J131" s="12"/>
      <c r="K131" s="30"/>
    </row>
    <row r="132" spans="1:11" ht="18" customHeight="1" x14ac:dyDescent="0.3">
      <c r="A132" s="93" t="s">
        <v>9</v>
      </c>
      <c r="B132" s="121" t="s">
        <v>10</v>
      </c>
      <c r="C132" s="121"/>
      <c r="D132" s="121"/>
      <c r="E132" s="121"/>
      <c r="F132" s="121"/>
      <c r="G132" s="121"/>
      <c r="H132" s="12"/>
      <c r="I132" s="12"/>
      <c r="J132" s="12"/>
      <c r="K132" s="30"/>
    </row>
    <row r="133" spans="1:11" ht="18" customHeight="1" x14ac:dyDescent="0.3">
      <c r="A133" s="93" t="s">
        <v>11</v>
      </c>
      <c r="B133" s="121" t="s">
        <v>12</v>
      </c>
      <c r="C133" s="121"/>
      <c r="D133" s="121"/>
      <c r="E133" s="121"/>
      <c r="F133" s="121"/>
      <c r="G133" s="121"/>
      <c r="H133" s="12"/>
      <c r="I133" s="12"/>
      <c r="J133" s="12"/>
      <c r="K133" s="30"/>
    </row>
    <row r="134" spans="1:11" ht="18" customHeight="1" x14ac:dyDescent="0.3">
      <c r="A134" s="93" t="s">
        <v>13</v>
      </c>
      <c r="B134" s="121" t="s">
        <v>14</v>
      </c>
      <c r="C134" s="121"/>
      <c r="D134" s="121"/>
      <c r="E134" s="121"/>
      <c r="F134" s="121"/>
      <c r="G134" s="121"/>
      <c r="H134" s="12"/>
      <c r="I134" s="12"/>
      <c r="J134" s="12"/>
      <c r="K134" s="30"/>
    </row>
    <row r="135" spans="1:11" ht="18" customHeight="1" x14ac:dyDescent="0.3">
      <c r="A135" s="93">
        <v>31219</v>
      </c>
      <c r="B135" s="114" t="s">
        <v>125</v>
      </c>
      <c r="C135" s="115"/>
      <c r="D135" s="115"/>
      <c r="E135" s="115"/>
      <c r="F135" s="115"/>
      <c r="G135" s="116"/>
      <c r="H135" s="12"/>
      <c r="I135" s="12"/>
      <c r="J135" s="12"/>
      <c r="K135" s="30"/>
    </row>
    <row r="136" spans="1:11" ht="18" customHeight="1" x14ac:dyDescent="0.3">
      <c r="A136" s="93">
        <v>32111</v>
      </c>
      <c r="B136" s="114" t="s">
        <v>29</v>
      </c>
      <c r="C136" s="115"/>
      <c r="D136" s="115"/>
      <c r="E136" s="115"/>
      <c r="F136" s="115"/>
      <c r="G136" s="116"/>
      <c r="H136" s="12"/>
      <c r="I136" s="12"/>
      <c r="J136" s="12"/>
      <c r="K136" s="30"/>
    </row>
    <row r="137" spans="1:11" ht="18" customHeight="1" x14ac:dyDescent="0.3">
      <c r="A137" s="93" t="s">
        <v>15</v>
      </c>
      <c r="B137" s="121" t="s">
        <v>16</v>
      </c>
      <c r="C137" s="121"/>
      <c r="D137" s="121"/>
      <c r="E137" s="121"/>
      <c r="F137" s="121"/>
      <c r="G137" s="121"/>
      <c r="H137" s="12"/>
      <c r="I137" s="12"/>
      <c r="J137" s="12"/>
      <c r="K137" s="30"/>
    </row>
    <row r="138" spans="1:11" ht="35.1" customHeight="1" x14ac:dyDescent="0.3">
      <c r="A138" s="43" t="s">
        <v>2</v>
      </c>
      <c r="B138" s="138" t="s">
        <v>175</v>
      </c>
      <c r="C138" s="138"/>
      <c r="D138" s="138"/>
      <c r="E138" s="138"/>
      <c r="F138" s="138"/>
      <c r="G138" s="138"/>
      <c r="H138" s="10">
        <f>H139</f>
        <v>39000</v>
      </c>
      <c r="I138" s="10">
        <f t="shared" ref="I138:J139" si="14">I139</f>
        <v>0</v>
      </c>
      <c r="J138" s="10">
        <f t="shared" si="14"/>
        <v>0</v>
      </c>
      <c r="K138" s="51"/>
    </row>
    <row r="139" spans="1:11" ht="35.1" customHeight="1" x14ac:dyDescent="0.3">
      <c r="A139" s="44" t="s">
        <v>140</v>
      </c>
      <c r="B139" s="122" t="s">
        <v>100</v>
      </c>
      <c r="C139" s="122"/>
      <c r="D139" s="122"/>
      <c r="E139" s="122"/>
      <c r="F139" s="122"/>
      <c r="G139" s="122"/>
      <c r="H139" s="11">
        <f>H140</f>
        <v>39000</v>
      </c>
      <c r="I139" s="11">
        <f t="shared" si="14"/>
        <v>0</v>
      </c>
      <c r="J139" s="11">
        <f t="shared" si="14"/>
        <v>0</v>
      </c>
      <c r="K139" s="52"/>
    </row>
    <row r="140" spans="1:11" ht="18" customHeight="1" x14ac:dyDescent="0.3">
      <c r="A140" s="36" t="s">
        <v>18</v>
      </c>
      <c r="B140" s="121" t="s">
        <v>19</v>
      </c>
      <c r="C140" s="121"/>
      <c r="D140" s="121"/>
      <c r="E140" s="121"/>
      <c r="F140" s="121"/>
      <c r="G140" s="121"/>
      <c r="H140" s="12">
        <v>39000</v>
      </c>
      <c r="I140" s="33"/>
      <c r="J140" s="33"/>
      <c r="K140" s="53"/>
    </row>
    <row r="141" spans="1:11" ht="20.100000000000001" customHeight="1" x14ac:dyDescent="0.3">
      <c r="A141" s="43" t="s">
        <v>147</v>
      </c>
      <c r="B141" s="131" t="s">
        <v>148</v>
      </c>
      <c r="C141" s="131"/>
      <c r="D141" s="131"/>
      <c r="E141" s="131"/>
      <c r="F141" s="131"/>
      <c r="G141" s="131"/>
      <c r="H141" s="10">
        <f>H142</f>
        <v>0</v>
      </c>
      <c r="I141" s="10">
        <f t="shared" ref="I141:J141" si="15">I142</f>
        <v>0</v>
      </c>
      <c r="J141" s="10">
        <f t="shared" si="15"/>
        <v>0</v>
      </c>
      <c r="K141" s="50"/>
    </row>
    <row r="142" spans="1:11" ht="20.100000000000001" customHeight="1" x14ac:dyDescent="0.3">
      <c r="A142" s="44" t="s">
        <v>140</v>
      </c>
      <c r="B142" s="122" t="s">
        <v>4</v>
      </c>
      <c r="C142" s="122"/>
      <c r="D142" s="122"/>
      <c r="E142" s="122"/>
      <c r="F142" s="122"/>
      <c r="G142" s="122"/>
      <c r="H142" s="11">
        <f>H143</f>
        <v>0</v>
      </c>
      <c r="I142" s="11">
        <f t="shared" ref="I142:J142" si="16">I143</f>
        <v>0</v>
      </c>
      <c r="J142" s="11">
        <f t="shared" si="16"/>
        <v>0</v>
      </c>
      <c r="K142" s="39"/>
    </row>
    <row r="143" spans="1:11" ht="18" customHeight="1" x14ac:dyDescent="0.3">
      <c r="A143" s="36">
        <v>42211</v>
      </c>
      <c r="B143" s="121" t="s">
        <v>138</v>
      </c>
      <c r="C143" s="121"/>
      <c r="D143" s="121"/>
      <c r="E143" s="121"/>
      <c r="F143" s="121"/>
      <c r="G143" s="121"/>
      <c r="H143" s="12"/>
      <c r="I143" s="12"/>
      <c r="J143" s="12"/>
      <c r="K143" s="30"/>
    </row>
    <row r="144" spans="1:11" x14ac:dyDescent="0.3">
      <c r="A144" s="45"/>
      <c r="B144" s="35"/>
      <c r="C144" s="35"/>
      <c r="D144" s="35"/>
      <c r="E144" s="35"/>
      <c r="F144" s="35"/>
      <c r="G144" s="35"/>
      <c r="H144" s="22"/>
      <c r="I144" s="22"/>
      <c r="J144" s="22"/>
      <c r="K144" s="54"/>
    </row>
    <row r="145" spans="1:11" x14ac:dyDescent="0.3">
      <c r="A145" s="45"/>
      <c r="B145" s="35"/>
      <c r="C145" s="35"/>
      <c r="D145" s="35"/>
      <c r="E145" s="35"/>
      <c r="F145" s="35"/>
      <c r="G145" s="35"/>
      <c r="H145" s="22"/>
      <c r="I145" s="22"/>
      <c r="J145" s="22"/>
      <c r="K145" s="54"/>
    </row>
    <row r="146" spans="1:11" ht="20.100000000000001" customHeight="1" x14ac:dyDescent="0.3">
      <c r="A146" s="45"/>
      <c r="B146" s="21"/>
      <c r="C146" s="21"/>
      <c r="D146" s="21"/>
      <c r="E146" s="139" t="s">
        <v>130</v>
      </c>
      <c r="F146" s="140"/>
      <c r="G146" s="140"/>
      <c r="H146" s="23">
        <f>H30</f>
        <v>73000</v>
      </c>
      <c r="I146" s="23">
        <f>I30</f>
        <v>49200</v>
      </c>
      <c r="J146" s="24">
        <f>J30</f>
        <v>50400</v>
      </c>
      <c r="K146" s="54"/>
    </row>
    <row r="147" spans="1:11" ht="20.100000000000001" customHeight="1" x14ac:dyDescent="0.3">
      <c r="A147" s="45"/>
      <c r="B147" s="21"/>
      <c r="C147" s="21"/>
      <c r="D147" s="21"/>
      <c r="E147" s="141" t="s">
        <v>131</v>
      </c>
      <c r="F147" s="142"/>
      <c r="G147" s="142"/>
      <c r="H147" s="22">
        <f>H32</f>
        <v>234700</v>
      </c>
      <c r="I147" s="22">
        <f>I32</f>
        <v>265950</v>
      </c>
      <c r="J147" s="25">
        <f>J32</f>
        <v>272250</v>
      </c>
      <c r="K147" s="54"/>
    </row>
    <row r="148" spans="1:11" ht="20.100000000000001" customHeight="1" x14ac:dyDescent="0.3">
      <c r="A148" s="45"/>
      <c r="B148" s="21"/>
      <c r="C148" s="92"/>
      <c r="D148" s="92"/>
      <c r="E148" s="141" t="s">
        <v>132</v>
      </c>
      <c r="F148" s="142"/>
      <c r="G148" s="142"/>
      <c r="H148" s="22">
        <f>H10+H73+H142</f>
        <v>589800</v>
      </c>
      <c r="I148" s="22">
        <f>I10+I73+I142</f>
        <v>610000</v>
      </c>
      <c r="J148" s="25">
        <f>J10+J73+J142</f>
        <v>629000</v>
      </c>
      <c r="K148" s="54"/>
    </row>
    <row r="149" spans="1:11" ht="20.100000000000001" customHeight="1" x14ac:dyDescent="0.3">
      <c r="A149" s="45"/>
      <c r="B149" s="21"/>
      <c r="C149" s="135"/>
      <c r="D149" s="135"/>
      <c r="E149" s="136" t="s">
        <v>133</v>
      </c>
      <c r="F149" s="137"/>
      <c r="G149" s="137"/>
      <c r="H149" s="22">
        <f>H17+H79</f>
        <v>46000</v>
      </c>
      <c r="I149" s="22">
        <f>I17+I79</f>
        <v>47200</v>
      </c>
      <c r="J149" s="25">
        <f>J17+J79</f>
        <v>48300</v>
      </c>
      <c r="K149" s="54"/>
    </row>
    <row r="150" spans="1:11" ht="20.100000000000001" customHeight="1" x14ac:dyDescent="0.3">
      <c r="A150" s="45"/>
      <c r="B150" s="21"/>
      <c r="C150" s="135"/>
      <c r="D150" s="135"/>
      <c r="E150" s="136" t="s">
        <v>134</v>
      </c>
      <c r="F150" s="137"/>
      <c r="G150" s="137"/>
      <c r="H150" s="22">
        <f>H19+H91</f>
        <v>5248800</v>
      </c>
      <c r="I150" s="22">
        <f>I19+I91</f>
        <v>5425700</v>
      </c>
      <c r="J150" s="25">
        <f>J19+J91</f>
        <v>5591300</v>
      </c>
      <c r="K150" s="54"/>
    </row>
    <row r="151" spans="1:11" ht="20.100000000000001" customHeight="1" x14ac:dyDescent="0.3">
      <c r="A151" s="45"/>
      <c r="B151" s="21"/>
      <c r="C151" s="92"/>
      <c r="D151" s="92"/>
      <c r="E151" s="141" t="s">
        <v>135</v>
      </c>
      <c r="F151" s="142"/>
      <c r="G151" s="142"/>
      <c r="H151" s="22">
        <f>H109+H112+H121+H130+H139</f>
        <v>274400</v>
      </c>
      <c r="I151" s="22">
        <f t="shared" ref="I151:J151" si="17">I109+I112+I121+I130+I139</f>
        <v>0</v>
      </c>
      <c r="J151" s="25">
        <f t="shared" si="17"/>
        <v>0</v>
      </c>
      <c r="K151" s="54"/>
    </row>
    <row r="152" spans="1:11" ht="20.100000000000001" customHeight="1" x14ac:dyDescent="0.3">
      <c r="A152" s="45"/>
      <c r="B152" s="21"/>
      <c r="C152" s="135"/>
      <c r="D152" s="135"/>
      <c r="E152" s="136" t="s">
        <v>179</v>
      </c>
      <c r="F152" s="137"/>
      <c r="G152" s="137"/>
      <c r="H152" s="22">
        <f>H86</f>
        <v>13000</v>
      </c>
      <c r="I152" s="22">
        <f>I86</f>
        <v>13500</v>
      </c>
      <c r="J152" s="25">
        <f>J86</f>
        <v>13800</v>
      </c>
      <c r="K152" s="54"/>
    </row>
    <row r="153" spans="1:11" ht="20.100000000000001" customHeight="1" x14ac:dyDescent="0.3">
      <c r="A153" s="89"/>
      <c r="B153" s="90"/>
      <c r="C153" s="94"/>
      <c r="D153" s="94"/>
      <c r="E153" s="136" t="s">
        <v>172</v>
      </c>
      <c r="F153" s="137"/>
      <c r="G153" s="137"/>
      <c r="H153" s="22">
        <f>H106</f>
        <v>0</v>
      </c>
      <c r="I153" s="22">
        <f>I106</f>
        <v>0</v>
      </c>
      <c r="J153" s="25">
        <f>J106</f>
        <v>0</v>
      </c>
      <c r="K153" s="54"/>
    </row>
    <row r="154" spans="1:11" ht="20.100000000000001" customHeight="1" x14ac:dyDescent="0.3">
      <c r="A154" s="45"/>
      <c r="B154" s="21"/>
      <c r="C154" s="21"/>
      <c r="D154" s="21"/>
      <c r="E154" s="146" t="s">
        <v>120</v>
      </c>
      <c r="F154" s="147"/>
      <c r="G154" s="147"/>
      <c r="H154" s="26">
        <f>SUM(H146:H153)</f>
        <v>6479700</v>
      </c>
      <c r="I154" s="26">
        <f t="shared" ref="I154:J154" si="18">SUM(I146:I152)</f>
        <v>6411550</v>
      </c>
      <c r="J154" s="27">
        <f t="shared" si="18"/>
        <v>6605050</v>
      </c>
      <c r="K154" s="54"/>
    </row>
    <row r="155" spans="1:11" x14ac:dyDescent="0.3">
      <c r="A155" s="45"/>
      <c r="B155" s="21"/>
      <c r="C155" s="21"/>
      <c r="D155" s="21"/>
      <c r="E155" s="21"/>
      <c r="F155" s="21"/>
      <c r="G155" s="21"/>
      <c r="H155" s="22"/>
      <c r="I155" s="22"/>
      <c r="J155" s="22"/>
      <c r="K155" s="54"/>
    </row>
    <row r="156" spans="1:11" x14ac:dyDescent="0.3">
      <c r="A156" s="45"/>
      <c r="B156" s="58"/>
      <c r="C156" s="58"/>
      <c r="D156" s="58"/>
      <c r="E156" s="135" t="s">
        <v>157</v>
      </c>
      <c r="F156" s="135"/>
      <c r="G156" s="135"/>
      <c r="H156" s="126" t="s">
        <v>104</v>
      </c>
      <c r="I156" s="126"/>
      <c r="J156" s="126"/>
      <c r="K156" s="54"/>
    </row>
    <row r="157" spans="1:11" ht="35.1" customHeight="1" x14ac:dyDescent="0.3">
      <c r="B157" s="130" t="s">
        <v>103</v>
      </c>
      <c r="C157" s="130"/>
      <c r="D157" s="130"/>
      <c r="E157" s="130" t="s">
        <v>107</v>
      </c>
      <c r="F157" s="130"/>
      <c r="G157" s="130"/>
      <c r="H157" s="126" t="s">
        <v>104</v>
      </c>
      <c r="I157" s="126"/>
      <c r="J157" s="126"/>
      <c r="K157" s="61"/>
    </row>
    <row r="158" spans="1:11" x14ac:dyDescent="0.3">
      <c r="B158" s="15"/>
      <c r="C158" s="15"/>
      <c r="D158" s="15"/>
      <c r="E158" s="15"/>
      <c r="F158" s="15"/>
      <c r="G158" s="15"/>
      <c r="H158" s="16"/>
      <c r="I158" s="16"/>
      <c r="J158" s="16"/>
      <c r="K158" s="55"/>
    </row>
    <row r="159" spans="1:11" ht="35.1" customHeight="1" x14ac:dyDescent="0.3">
      <c r="B159" s="130" t="s">
        <v>105</v>
      </c>
      <c r="C159" s="130"/>
      <c r="D159" s="130"/>
      <c r="E159" s="130" t="s">
        <v>163</v>
      </c>
      <c r="F159" s="130"/>
      <c r="G159" s="130"/>
      <c r="H159" s="126" t="s">
        <v>104</v>
      </c>
      <c r="I159" s="126"/>
      <c r="J159" s="126"/>
      <c r="K159" s="57" t="s">
        <v>106</v>
      </c>
    </row>
    <row r="160" spans="1:11" x14ac:dyDescent="0.3">
      <c r="B160" s="15"/>
      <c r="C160" s="15"/>
      <c r="D160" s="15"/>
      <c r="E160" s="15"/>
      <c r="F160" s="15"/>
      <c r="G160" s="15"/>
      <c r="H160" s="16"/>
      <c r="I160" s="16"/>
      <c r="J160" s="16"/>
      <c r="K160" s="55"/>
    </row>
    <row r="161" spans="2:11" x14ac:dyDescent="0.3">
      <c r="B161" s="15"/>
      <c r="C161" s="15"/>
      <c r="D161" s="15"/>
      <c r="E161" s="17"/>
      <c r="F161" s="15"/>
      <c r="G161" s="15"/>
      <c r="H161" s="16"/>
      <c r="I161" s="16"/>
      <c r="J161" s="16"/>
      <c r="K161" s="55"/>
    </row>
  </sheetData>
  <mergeCells count="162">
    <mergeCell ref="E151:G151"/>
    <mergeCell ref="C149:D150"/>
    <mergeCell ref="B78:G78"/>
    <mergeCell ref="B106:G106"/>
    <mergeCell ref="B131:G131"/>
    <mergeCell ref="B132:G132"/>
    <mergeCell ref="B133:G133"/>
    <mergeCell ref="B128:G128"/>
    <mergeCell ref="B102:G102"/>
    <mergeCell ref="B101:G101"/>
    <mergeCell ref="B86:G86"/>
    <mergeCell ref="B93:G93"/>
    <mergeCell ref="B94:G94"/>
    <mergeCell ref="B95:G95"/>
    <mergeCell ref="B96:G96"/>
    <mergeCell ref="B97:G97"/>
    <mergeCell ref="B100:G100"/>
    <mergeCell ref="B98:G98"/>
    <mergeCell ref="B126:G126"/>
    <mergeCell ref="E148:G148"/>
    <mergeCell ref="B90:G90"/>
    <mergeCell ref="B83:G83"/>
    <mergeCell ref="B110:G110"/>
    <mergeCell ref="B87:G87"/>
    <mergeCell ref="E153:G153"/>
    <mergeCell ref="H159:J159"/>
    <mergeCell ref="H157:J157"/>
    <mergeCell ref="E156:G156"/>
    <mergeCell ref="H156:J156"/>
    <mergeCell ref="E157:G157"/>
    <mergeCell ref="B115:G115"/>
    <mergeCell ref="B116:G116"/>
    <mergeCell ref="B113:G113"/>
    <mergeCell ref="B114:G114"/>
    <mergeCell ref="B159:D159"/>
    <mergeCell ref="E159:G159"/>
    <mergeCell ref="B157:D157"/>
    <mergeCell ref="B123:G123"/>
    <mergeCell ref="B124:G124"/>
    <mergeCell ref="B143:G143"/>
    <mergeCell ref="E154:G154"/>
    <mergeCell ref="B127:G127"/>
    <mergeCell ref="B136:G136"/>
    <mergeCell ref="B129:G129"/>
    <mergeCell ref="B134:G134"/>
    <mergeCell ref="B135:G135"/>
    <mergeCell ref="B137:G137"/>
    <mergeCell ref="B130:G130"/>
    <mergeCell ref="C152:D152"/>
    <mergeCell ref="B76:G76"/>
    <mergeCell ref="B104:G104"/>
    <mergeCell ref="B111:G111"/>
    <mergeCell ref="B112:G112"/>
    <mergeCell ref="E152:G152"/>
    <mergeCell ref="E149:G149"/>
    <mergeCell ref="E150:G150"/>
    <mergeCell ref="B118:G118"/>
    <mergeCell ref="B125:G125"/>
    <mergeCell ref="B120:G120"/>
    <mergeCell ref="B121:G121"/>
    <mergeCell ref="B122:G122"/>
    <mergeCell ref="B139:G139"/>
    <mergeCell ref="B140:G140"/>
    <mergeCell ref="B138:G138"/>
    <mergeCell ref="B141:G141"/>
    <mergeCell ref="E146:G146"/>
    <mergeCell ref="E147:G147"/>
    <mergeCell ref="B142:G142"/>
    <mergeCell ref="B99:G99"/>
    <mergeCell ref="B117:G117"/>
    <mergeCell ref="B119:G119"/>
    <mergeCell ref="B108:G108"/>
    <mergeCell ref="B16:G16"/>
    <mergeCell ref="B24:G24"/>
    <mergeCell ref="A1:K1"/>
    <mergeCell ref="B12:G12"/>
    <mergeCell ref="B13:G13"/>
    <mergeCell ref="B10:G10"/>
    <mergeCell ref="B11:G11"/>
    <mergeCell ref="B8:G8"/>
    <mergeCell ref="B9:G9"/>
    <mergeCell ref="B7:G7"/>
    <mergeCell ref="A3:K3"/>
    <mergeCell ref="A4:K4"/>
    <mergeCell ref="A5:G5"/>
    <mergeCell ref="A6:G6"/>
    <mergeCell ref="A2:K2"/>
    <mergeCell ref="B14:G14"/>
    <mergeCell ref="B15:G15"/>
    <mergeCell ref="B22:G22"/>
    <mergeCell ref="B23:G23"/>
    <mergeCell ref="B20:G20"/>
    <mergeCell ref="B21:G21"/>
    <mergeCell ref="B64:G64"/>
    <mergeCell ref="B17:G17"/>
    <mergeCell ref="B27:G27"/>
    <mergeCell ref="B25:G25"/>
    <mergeCell ref="B26:G26"/>
    <mergeCell ref="B31:G31"/>
    <mergeCell ref="B29:G29"/>
    <mergeCell ref="B30:G30"/>
    <mergeCell ref="B18:G18"/>
    <mergeCell ref="B50:G50"/>
    <mergeCell ref="B51:G51"/>
    <mergeCell ref="B54:G54"/>
    <mergeCell ref="B28:G28"/>
    <mergeCell ref="B34:G34"/>
    <mergeCell ref="B35:G35"/>
    <mergeCell ref="B32:G32"/>
    <mergeCell ref="B33:G33"/>
    <mergeCell ref="B48:G48"/>
    <mergeCell ref="B49:G49"/>
    <mergeCell ref="B46:G46"/>
    <mergeCell ref="B47:G47"/>
    <mergeCell ref="B44:G44"/>
    <mergeCell ref="B45:G45"/>
    <mergeCell ref="B52:G52"/>
    <mergeCell ref="B55:G55"/>
    <mergeCell ref="B19:G19"/>
    <mergeCell ref="B60:G60"/>
    <mergeCell ref="B62:G62"/>
    <mergeCell ref="B58:G58"/>
    <mergeCell ref="B59:G59"/>
    <mergeCell ref="B56:G56"/>
    <mergeCell ref="B57:G57"/>
    <mergeCell ref="B63:G63"/>
    <mergeCell ref="B53:G53"/>
    <mergeCell ref="B42:G42"/>
    <mergeCell ref="B43:G43"/>
    <mergeCell ref="B40:G40"/>
    <mergeCell ref="B41:G41"/>
    <mergeCell ref="B38:G38"/>
    <mergeCell ref="B39:G39"/>
    <mergeCell ref="B36:G36"/>
    <mergeCell ref="B37:G37"/>
    <mergeCell ref="B61:G61"/>
    <mergeCell ref="B65:G65"/>
    <mergeCell ref="B66:G66"/>
    <mergeCell ref="B77:G77"/>
    <mergeCell ref="B88:G88"/>
    <mergeCell ref="B74:G74"/>
    <mergeCell ref="B85:G85"/>
    <mergeCell ref="B80:G80"/>
    <mergeCell ref="B79:G79"/>
    <mergeCell ref="B81:G81"/>
    <mergeCell ref="B82:G82"/>
    <mergeCell ref="B84:G84"/>
    <mergeCell ref="B109:G109"/>
    <mergeCell ref="B75:G75"/>
    <mergeCell ref="B73:G73"/>
    <mergeCell ref="B67:G67"/>
    <mergeCell ref="B68:G68"/>
    <mergeCell ref="B72:G72"/>
    <mergeCell ref="B71:G71"/>
    <mergeCell ref="B103:G103"/>
    <mergeCell ref="B105:G105"/>
    <mergeCell ref="B69:G69"/>
    <mergeCell ref="B70:G70"/>
    <mergeCell ref="B107:G107"/>
    <mergeCell ref="B89:G89"/>
    <mergeCell ref="B91:G91"/>
    <mergeCell ref="B92:G9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rowBreaks count="1" manualBreakCount="1">
    <brk id="1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C28" sqref="C28"/>
    </sheetView>
  </sheetViews>
  <sheetFormatPr defaultColWidth="9.109375" defaultRowHeight="20.100000000000001" customHeight="1" x14ac:dyDescent="0.3"/>
  <cols>
    <col min="1" max="1" width="30.88671875" style="31" customWidth="1"/>
    <col min="2" max="2" width="18.33203125" style="32" customWidth="1"/>
    <col min="3" max="5" width="12.6640625" style="32" customWidth="1"/>
    <col min="6" max="16384" width="9.109375" style="38"/>
  </cols>
  <sheetData>
    <row r="1" spans="1:5" ht="20.100000000000001" customHeight="1" x14ac:dyDescent="0.3">
      <c r="A1" s="172" t="s">
        <v>102</v>
      </c>
      <c r="B1" s="172"/>
      <c r="C1" s="172"/>
      <c r="D1" s="172"/>
      <c r="E1" s="172"/>
    </row>
    <row r="2" spans="1:5" ht="20.100000000000001" customHeight="1" x14ac:dyDescent="0.3">
      <c r="A2" s="173" t="s">
        <v>200</v>
      </c>
      <c r="B2" s="173"/>
      <c r="C2" s="173"/>
      <c r="D2" s="173"/>
      <c r="E2" s="173"/>
    </row>
    <row r="3" spans="1:5" ht="20.100000000000001" customHeight="1" x14ac:dyDescent="0.3">
      <c r="A3" s="173" t="s">
        <v>136</v>
      </c>
      <c r="B3" s="173"/>
      <c r="C3" s="173"/>
      <c r="D3" s="173"/>
      <c r="E3" s="173"/>
    </row>
    <row r="4" spans="1:5" ht="20.100000000000001" customHeight="1" x14ac:dyDescent="0.3">
      <c r="A4" s="37"/>
      <c r="B4" s="37"/>
      <c r="C4" s="37"/>
      <c r="D4" s="37"/>
      <c r="E4" s="37"/>
    </row>
    <row r="5" spans="1:5" ht="20.100000000000001" customHeight="1" x14ac:dyDescent="0.3">
      <c r="A5" s="166" t="s">
        <v>3</v>
      </c>
      <c r="B5" s="168" t="s">
        <v>161</v>
      </c>
      <c r="C5" s="170" t="s">
        <v>149</v>
      </c>
      <c r="D5" s="170"/>
      <c r="E5" s="171"/>
    </row>
    <row r="6" spans="1:5" ht="35.1" customHeight="1" x14ac:dyDescent="0.3">
      <c r="A6" s="167"/>
      <c r="B6" s="169"/>
      <c r="C6" s="62" t="s">
        <v>116</v>
      </c>
      <c r="D6" s="62" t="s">
        <v>117</v>
      </c>
      <c r="E6" s="63" t="s">
        <v>158</v>
      </c>
    </row>
    <row r="7" spans="1:5" ht="20.100000000000001" customHeight="1" x14ac:dyDescent="0.3">
      <c r="A7" s="64" t="s">
        <v>137</v>
      </c>
      <c r="B7" s="65">
        <v>0</v>
      </c>
      <c r="C7" s="66">
        <f>Prihodi!H16</f>
        <v>662800</v>
      </c>
      <c r="D7" s="66">
        <f>Rashodi!H146+Rashodi!H148</f>
        <v>662800</v>
      </c>
      <c r="E7" s="67">
        <f>B7+C7-D7</f>
        <v>0</v>
      </c>
    </row>
    <row r="8" spans="1:5" s="59" customFormat="1" ht="29.25" customHeight="1" x14ac:dyDescent="0.3">
      <c r="A8" s="72" t="s">
        <v>171</v>
      </c>
      <c r="B8" s="80">
        <v>0</v>
      </c>
      <c r="C8" s="81">
        <f>Prihodi!H19</f>
        <v>234700</v>
      </c>
      <c r="D8" s="81">
        <f>Rashodi!H147</f>
        <v>234700</v>
      </c>
      <c r="E8" s="75">
        <f>B8+C8-D8</f>
        <v>0</v>
      </c>
    </row>
    <row r="9" spans="1:5" s="59" customFormat="1" ht="48.75" customHeight="1" x14ac:dyDescent="0.3">
      <c r="A9" s="72" t="s">
        <v>173</v>
      </c>
      <c r="B9" s="80">
        <v>0</v>
      </c>
      <c r="C9" s="81">
        <f>Prihodi!H22</f>
        <v>274400</v>
      </c>
      <c r="D9" s="81">
        <f>Rashodi!H151</f>
        <v>274400</v>
      </c>
      <c r="E9" s="75">
        <f>B9+C9-D9</f>
        <v>0</v>
      </c>
    </row>
    <row r="10" spans="1:5" ht="20.100000000000001" customHeight="1" x14ac:dyDescent="0.3">
      <c r="A10" s="68" t="s">
        <v>159</v>
      </c>
      <c r="B10" s="69">
        <f>SUM(B7:B9)</f>
        <v>0</v>
      </c>
      <c r="C10" s="70">
        <f>SUM(C7:C9)</f>
        <v>1171900</v>
      </c>
      <c r="D10" s="70">
        <f>SUM(D7:D9)</f>
        <v>1171900</v>
      </c>
      <c r="E10" s="71">
        <f>SUM(E7:E9)</f>
        <v>0</v>
      </c>
    </row>
    <row r="11" spans="1:5" ht="20.100000000000001" customHeight="1" x14ac:dyDescent="0.3">
      <c r="A11" s="174"/>
      <c r="B11" s="175"/>
      <c r="C11" s="175"/>
      <c r="D11" s="175"/>
      <c r="E11" s="176"/>
    </row>
    <row r="12" spans="1:5" s="59" customFormat="1" ht="20.100000000000001" customHeight="1" x14ac:dyDescent="0.3">
      <c r="A12" s="82" t="s">
        <v>118</v>
      </c>
      <c r="B12" s="80">
        <v>0</v>
      </c>
      <c r="C12" s="81">
        <f>Prihodi!H7</f>
        <v>46000</v>
      </c>
      <c r="D12" s="81">
        <f>Rashodi!H149</f>
        <v>46000</v>
      </c>
      <c r="E12" s="75">
        <f>B12+C12-D12</f>
        <v>0</v>
      </c>
    </row>
    <row r="13" spans="1:5" ht="20.100000000000001" customHeight="1" x14ac:dyDescent="0.3">
      <c r="A13" s="72" t="s">
        <v>119</v>
      </c>
      <c r="B13" s="73"/>
      <c r="C13" s="74">
        <f>Prihodi!H10</f>
        <v>5248800</v>
      </c>
      <c r="D13" s="74">
        <f>Rashodi!H150</f>
        <v>5248800</v>
      </c>
      <c r="E13" s="75">
        <f t="shared" ref="E13:E14" si="0">B13+C13-D13</f>
        <v>0</v>
      </c>
    </row>
    <row r="14" spans="1:5" s="59" customFormat="1" ht="20.100000000000001" customHeight="1" x14ac:dyDescent="0.3">
      <c r="A14" s="82" t="s">
        <v>182</v>
      </c>
      <c r="B14" s="73"/>
      <c r="C14" s="74">
        <f>Prihodi!H14</f>
        <v>13000</v>
      </c>
      <c r="D14" s="74">
        <f>Rashodi!H152</f>
        <v>13000</v>
      </c>
      <c r="E14" s="75">
        <f t="shared" si="0"/>
        <v>0</v>
      </c>
    </row>
    <row r="15" spans="1:5" ht="20.100000000000001" customHeight="1" x14ac:dyDescent="0.3">
      <c r="A15" s="68" t="s">
        <v>160</v>
      </c>
      <c r="B15" s="69">
        <f>SUM(B12:B13)</f>
        <v>0</v>
      </c>
      <c r="C15" s="70">
        <f>SUM(C12:C14)</f>
        <v>5307800</v>
      </c>
      <c r="D15" s="70">
        <f>SUM(D12:D14)</f>
        <v>5307800</v>
      </c>
      <c r="E15" s="71">
        <f>SUM(E12:E13)</f>
        <v>0</v>
      </c>
    </row>
    <row r="16" spans="1:5" ht="20.100000000000001" customHeight="1" x14ac:dyDescent="0.3">
      <c r="A16" s="163"/>
      <c r="B16" s="164"/>
      <c r="C16" s="164"/>
      <c r="D16" s="164"/>
      <c r="E16" s="165"/>
    </row>
    <row r="17" spans="1:5" ht="20.100000000000001" customHeight="1" x14ac:dyDescent="0.3">
      <c r="A17" s="76" t="s">
        <v>120</v>
      </c>
      <c r="B17" s="77">
        <f>B10+B15</f>
        <v>0</v>
      </c>
      <c r="C17" s="78">
        <f>C10+C15</f>
        <v>6479700</v>
      </c>
      <c r="D17" s="78">
        <f>D10+D15</f>
        <v>6479700</v>
      </c>
      <c r="E17" s="79">
        <f>E10+E15</f>
        <v>0</v>
      </c>
    </row>
    <row r="20" spans="1:5" ht="20.100000000000001" customHeight="1" x14ac:dyDescent="0.3">
      <c r="A20" s="166" t="s">
        <v>3</v>
      </c>
      <c r="B20" s="168" t="s">
        <v>161</v>
      </c>
      <c r="C20" s="170" t="s">
        <v>177</v>
      </c>
      <c r="D20" s="170"/>
      <c r="E20" s="171"/>
    </row>
    <row r="21" spans="1:5" ht="20.100000000000001" customHeight="1" x14ac:dyDescent="0.3">
      <c r="A21" s="167"/>
      <c r="B21" s="169"/>
      <c r="C21" s="62" t="s">
        <v>116</v>
      </c>
      <c r="D21" s="62" t="s">
        <v>117</v>
      </c>
      <c r="E21" s="63" t="s">
        <v>158</v>
      </c>
    </row>
    <row r="22" spans="1:5" ht="20.100000000000001" customHeight="1" x14ac:dyDescent="0.3">
      <c r="A22" s="64" t="s">
        <v>137</v>
      </c>
      <c r="B22" s="65"/>
      <c r="C22" s="66">
        <f>Prihodi!I16</f>
        <v>659200</v>
      </c>
      <c r="D22" s="66">
        <f>Rashodi!I146+Rashodi!I148</f>
        <v>659200</v>
      </c>
      <c r="E22" s="67">
        <f>B22+C22-D22</f>
        <v>0</v>
      </c>
    </row>
    <row r="23" spans="1:5" s="59" customFormat="1" ht="27.75" customHeight="1" x14ac:dyDescent="0.3">
      <c r="A23" s="72" t="s">
        <v>171</v>
      </c>
      <c r="B23" s="80"/>
      <c r="C23" s="81">
        <v>265950</v>
      </c>
      <c r="D23" s="81">
        <f>Rashodi!I147</f>
        <v>265950</v>
      </c>
      <c r="E23" s="75">
        <f>B23+C23-D23</f>
        <v>0</v>
      </c>
    </row>
    <row r="24" spans="1:5" s="59" customFormat="1" ht="45.75" customHeight="1" x14ac:dyDescent="0.3">
      <c r="A24" s="72" t="s">
        <v>173</v>
      </c>
      <c r="B24" s="80"/>
      <c r="C24" s="81">
        <f>Prihodi!I22</f>
        <v>0</v>
      </c>
      <c r="D24" s="81">
        <f>Rashodi!I151</f>
        <v>0</v>
      </c>
      <c r="E24" s="75">
        <f>B24+C24-D24</f>
        <v>0</v>
      </c>
    </row>
    <row r="25" spans="1:5" ht="20.100000000000001" customHeight="1" x14ac:dyDescent="0.3">
      <c r="A25" s="68" t="s">
        <v>159</v>
      </c>
      <c r="B25" s="69">
        <f>SUM(B22:B23)</f>
        <v>0</v>
      </c>
      <c r="C25" s="70">
        <f>SUM(C22:C24)</f>
        <v>925150</v>
      </c>
      <c r="D25" s="70">
        <f>SUM(D22:D24)</f>
        <v>925150</v>
      </c>
      <c r="E25" s="71">
        <f>SUM(E22:E23)</f>
        <v>0</v>
      </c>
    </row>
    <row r="26" spans="1:5" ht="20.100000000000001" customHeight="1" x14ac:dyDescent="0.3">
      <c r="A26" s="174"/>
      <c r="B26" s="175"/>
      <c r="C26" s="175"/>
      <c r="D26" s="175"/>
      <c r="E26" s="176"/>
    </row>
    <row r="27" spans="1:5" ht="20.100000000000001" customHeight="1" x14ac:dyDescent="0.3">
      <c r="A27" s="82" t="s">
        <v>118</v>
      </c>
      <c r="B27" s="80"/>
      <c r="C27" s="81">
        <f>Prihodi!I7</f>
        <v>47200</v>
      </c>
      <c r="D27" s="81">
        <f>Rashodi!I149</f>
        <v>47200</v>
      </c>
      <c r="E27" s="75">
        <f>B27+C27-D27</f>
        <v>0</v>
      </c>
    </row>
    <row r="28" spans="1:5" ht="20.100000000000001" customHeight="1" x14ac:dyDescent="0.3">
      <c r="A28" s="72" t="s">
        <v>119</v>
      </c>
      <c r="B28" s="73"/>
      <c r="C28" s="74">
        <f>Prihodi!I10</f>
        <v>5425700</v>
      </c>
      <c r="D28" s="74">
        <f>Rashodi!I150</f>
        <v>5425700</v>
      </c>
      <c r="E28" s="75">
        <f t="shared" ref="E28:E29" si="1">B28+C28-D28</f>
        <v>0</v>
      </c>
    </row>
    <row r="29" spans="1:5" s="59" customFormat="1" ht="20.100000000000001" customHeight="1" x14ac:dyDescent="0.3">
      <c r="A29" s="82" t="s">
        <v>182</v>
      </c>
      <c r="B29" s="73"/>
      <c r="C29" s="74">
        <f>Prihodi!I14</f>
        <v>13500</v>
      </c>
      <c r="D29" s="74">
        <f>Rashodi!I152</f>
        <v>13500</v>
      </c>
      <c r="E29" s="75">
        <f t="shared" si="1"/>
        <v>0</v>
      </c>
    </row>
    <row r="30" spans="1:5" ht="20.100000000000001" customHeight="1" x14ac:dyDescent="0.3">
      <c r="A30" s="68" t="s">
        <v>160</v>
      </c>
      <c r="B30" s="69">
        <f>SUM(B27:B28)</f>
        <v>0</v>
      </c>
      <c r="C30" s="70">
        <f>SUM(C27:C29)</f>
        <v>5486400</v>
      </c>
      <c r="D30" s="70">
        <f>SUM(D27:D29)</f>
        <v>5486400</v>
      </c>
      <c r="E30" s="71">
        <f>SUM(E27:E28)</f>
        <v>0</v>
      </c>
    </row>
    <row r="31" spans="1:5" ht="20.100000000000001" customHeight="1" x14ac:dyDescent="0.3">
      <c r="A31" s="163"/>
      <c r="B31" s="164"/>
      <c r="C31" s="164"/>
      <c r="D31" s="164"/>
      <c r="E31" s="165"/>
    </row>
    <row r="32" spans="1:5" ht="20.100000000000001" customHeight="1" x14ac:dyDescent="0.3">
      <c r="A32" s="76" t="s">
        <v>120</v>
      </c>
      <c r="B32" s="77">
        <f>B25+B30</f>
        <v>0</v>
      </c>
      <c r="C32" s="78">
        <f>C25+C30</f>
        <v>6411550</v>
      </c>
      <c r="D32" s="78">
        <f>D25+D30</f>
        <v>6411550</v>
      </c>
      <c r="E32" s="79">
        <f>E25+E30</f>
        <v>0</v>
      </c>
    </row>
    <row r="35" spans="1:5" ht="20.100000000000001" customHeight="1" x14ac:dyDescent="0.3">
      <c r="A35" s="166" t="s">
        <v>3</v>
      </c>
      <c r="B35" s="168" t="s">
        <v>161</v>
      </c>
      <c r="C35" s="170" t="s">
        <v>201</v>
      </c>
      <c r="D35" s="170"/>
      <c r="E35" s="171"/>
    </row>
    <row r="36" spans="1:5" ht="20.100000000000001" customHeight="1" x14ac:dyDescent="0.3">
      <c r="A36" s="167"/>
      <c r="B36" s="169"/>
      <c r="C36" s="62" t="s">
        <v>116</v>
      </c>
      <c r="D36" s="62" t="s">
        <v>117</v>
      </c>
      <c r="E36" s="63" t="s">
        <v>158</v>
      </c>
    </row>
    <row r="37" spans="1:5" ht="20.100000000000001" customHeight="1" x14ac:dyDescent="0.3">
      <c r="A37" s="64" t="s">
        <v>137</v>
      </c>
      <c r="B37" s="65"/>
      <c r="C37" s="66">
        <f>Prihodi!J16</f>
        <v>679400</v>
      </c>
      <c r="D37" s="66">
        <f>Rashodi!J146+Rashodi!J148</f>
        <v>679400</v>
      </c>
      <c r="E37" s="67">
        <f>B37+C37-D37</f>
        <v>0</v>
      </c>
    </row>
    <row r="38" spans="1:5" s="59" customFormat="1" ht="28.5" customHeight="1" x14ac:dyDescent="0.3">
      <c r="A38" s="72" t="s">
        <v>171</v>
      </c>
      <c r="B38" s="80"/>
      <c r="C38" s="81">
        <v>272250</v>
      </c>
      <c r="D38" s="81">
        <f>Rashodi!J147</f>
        <v>272250</v>
      </c>
      <c r="E38" s="75">
        <f>B38+C38-D38</f>
        <v>0</v>
      </c>
    </row>
    <row r="39" spans="1:5" s="59" customFormat="1" ht="42.75" customHeight="1" x14ac:dyDescent="0.3">
      <c r="A39" s="72" t="s">
        <v>173</v>
      </c>
      <c r="B39" s="80"/>
      <c r="C39" s="81">
        <f>Prihodi!J22</f>
        <v>0</v>
      </c>
      <c r="D39" s="81">
        <f>Rashodi!J151</f>
        <v>0</v>
      </c>
      <c r="E39" s="75">
        <f>B39+C39-D39</f>
        <v>0</v>
      </c>
    </row>
    <row r="40" spans="1:5" ht="20.100000000000001" customHeight="1" x14ac:dyDescent="0.3">
      <c r="A40" s="68" t="s">
        <v>159</v>
      </c>
      <c r="B40" s="69">
        <f>SUM(B37:B38)</f>
        <v>0</v>
      </c>
      <c r="C40" s="70">
        <f>SUM(C37:C39)</f>
        <v>951650</v>
      </c>
      <c r="D40" s="70">
        <f>SUM(D37:D39)</f>
        <v>951650</v>
      </c>
      <c r="E40" s="71">
        <f>SUM(E37:E38)</f>
        <v>0</v>
      </c>
    </row>
    <row r="41" spans="1:5" ht="20.100000000000001" customHeight="1" x14ac:dyDescent="0.3">
      <c r="A41" s="174"/>
      <c r="B41" s="175"/>
      <c r="C41" s="175"/>
      <c r="D41" s="175"/>
      <c r="E41" s="176"/>
    </row>
    <row r="42" spans="1:5" ht="20.100000000000001" customHeight="1" x14ac:dyDescent="0.3">
      <c r="A42" s="82" t="s">
        <v>118</v>
      </c>
      <c r="B42" s="80"/>
      <c r="C42" s="81">
        <f>Prihodi!J7</f>
        <v>48300</v>
      </c>
      <c r="D42" s="81">
        <f>Rashodi!J149</f>
        <v>48300</v>
      </c>
      <c r="E42" s="75">
        <f>B42+C42-D42</f>
        <v>0</v>
      </c>
    </row>
    <row r="43" spans="1:5" ht="20.100000000000001" customHeight="1" x14ac:dyDescent="0.3">
      <c r="A43" s="72" t="s">
        <v>119</v>
      </c>
      <c r="B43" s="73"/>
      <c r="C43" s="74">
        <f>Prihodi!J10</f>
        <v>5591300</v>
      </c>
      <c r="D43" s="74">
        <f>Rashodi!J150</f>
        <v>5591300</v>
      </c>
      <c r="E43" s="75">
        <f t="shared" ref="E43" si="2">B43+C43-D43</f>
        <v>0</v>
      </c>
    </row>
    <row r="44" spans="1:5" s="59" customFormat="1" ht="20.100000000000001" customHeight="1" x14ac:dyDescent="0.3">
      <c r="A44" s="72" t="s">
        <v>182</v>
      </c>
      <c r="B44" s="73"/>
      <c r="C44" s="74">
        <v>13800</v>
      </c>
      <c r="D44" s="74">
        <v>13800</v>
      </c>
      <c r="E44" s="75"/>
    </row>
    <row r="45" spans="1:5" ht="20.100000000000001" customHeight="1" x14ac:dyDescent="0.3">
      <c r="A45" s="68" t="s">
        <v>160</v>
      </c>
      <c r="B45" s="69">
        <f>SUM(B42:B43)</f>
        <v>0</v>
      </c>
      <c r="C45" s="70">
        <f>SUM(C42:C44)</f>
        <v>5653400</v>
      </c>
      <c r="D45" s="70">
        <f>SUM(D42:D44)</f>
        <v>5653400</v>
      </c>
      <c r="E45" s="71">
        <f>SUM(E42:E43)</f>
        <v>0</v>
      </c>
    </row>
    <row r="46" spans="1:5" ht="20.100000000000001" customHeight="1" x14ac:dyDescent="0.3">
      <c r="A46" s="163"/>
      <c r="B46" s="164"/>
      <c r="C46" s="164"/>
      <c r="D46" s="164"/>
      <c r="E46" s="165"/>
    </row>
    <row r="47" spans="1:5" ht="20.100000000000001" customHeight="1" x14ac:dyDescent="0.3">
      <c r="A47" s="76" t="s">
        <v>120</v>
      </c>
      <c r="B47" s="77">
        <f>B40+B45</f>
        <v>0</v>
      </c>
      <c r="C47" s="78">
        <f>C40+C45</f>
        <v>6605050</v>
      </c>
      <c r="D47" s="78">
        <f>D40+D45</f>
        <v>6605050</v>
      </c>
      <c r="E47" s="79">
        <f>E40+E45</f>
        <v>0</v>
      </c>
    </row>
    <row r="50" spans="1:5" ht="20.100000000000001" customHeight="1" x14ac:dyDescent="0.3">
      <c r="A50" s="83"/>
      <c r="B50" s="177" t="s">
        <v>157</v>
      </c>
      <c r="C50" s="178"/>
      <c r="D50" s="177" t="s">
        <v>162</v>
      </c>
      <c r="E50" s="178"/>
    </row>
    <row r="51" spans="1:5" ht="20.100000000000001" customHeight="1" x14ac:dyDescent="0.3">
      <c r="A51" s="84"/>
      <c r="B51" s="178"/>
      <c r="C51" s="178"/>
      <c r="D51" s="85"/>
      <c r="E51" s="85"/>
    </row>
    <row r="52" spans="1:5" ht="20.100000000000001" customHeight="1" x14ac:dyDescent="0.3">
      <c r="A52" s="83" t="s">
        <v>103</v>
      </c>
      <c r="B52" s="177" t="s">
        <v>107</v>
      </c>
      <c r="C52" s="178"/>
      <c r="D52" s="177" t="s">
        <v>162</v>
      </c>
      <c r="E52" s="178"/>
    </row>
    <row r="53" spans="1:5" ht="20.100000000000001" customHeight="1" x14ac:dyDescent="0.3">
      <c r="A53" s="84"/>
      <c r="B53" s="178"/>
      <c r="C53" s="178"/>
      <c r="D53" s="85"/>
      <c r="E53" s="85"/>
    </row>
    <row r="54" spans="1:5" ht="20.100000000000001" customHeight="1" x14ac:dyDescent="0.3">
      <c r="A54" s="83" t="s">
        <v>105</v>
      </c>
      <c r="B54" s="177" t="s">
        <v>163</v>
      </c>
      <c r="C54" s="178"/>
      <c r="D54" s="177" t="s">
        <v>162</v>
      </c>
      <c r="E54" s="178"/>
    </row>
  </sheetData>
  <mergeCells count="26">
    <mergeCell ref="B52:C52"/>
    <mergeCell ref="D52:E52"/>
    <mergeCell ref="B53:C53"/>
    <mergeCell ref="B54:C54"/>
    <mergeCell ref="D54:E54"/>
    <mergeCell ref="A41:E41"/>
    <mergeCell ref="A46:E46"/>
    <mergeCell ref="B50:C50"/>
    <mergeCell ref="D50:E50"/>
    <mergeCell ref="B51:C51"/>
    <mergeCell ref="A31:E31"/>
    <mergeCell ref="A35:A36"/>
    <mergeCell ref="B35:B36"/>
    <mergeCell ref="C35:E35"/>
    <mergeCell ref="A1:E1"/>
    <mergeCell ref="A2:E2"/>
    <mergeCell ref="A3:E3"/>
    <mergeCell ref="A5:A6"/>
    <mergeCell ref="B5:B6"/>
    <mergeCell ref="C5:E5"/>
    <mergeCell ref="A11:E11"/>
    <mergeCell ref="A16:E16"/>
    <mergeCell ref="A20:A21"/>
    <mergeCell ref="B20:B21"/>
    <mergeCell ref="C20:E20"/>
    <mergeCell ref="A26:E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7" workbookViewId="0">
      <selection activeCell="A15" sqref="A15:I15"/>
    </sheetView>
  </sheetViews>
  <sheetFormatPr defaultColWidth="9.109375" defaultRowHeight="14.4" x14ac:dyDescent="0.3"/>
  <cols>
    <col min="1" max="1" width="9.33203125" style="17" customWidth="1"/>
    <col min="2" max="6" width="9.109375" style="15"/>
    <col min="7" max="7" width="6.88671875" style="15" customWidth="1"/>
    <col min="8" max="8" width="11.6640625" style="16" customWidth="1"/>
    <col min="9" max="9" width="12.109375" style="16" customWidth="1"/>
    <col min="10" max="16384" width="9.109375" style="15"/>
  </cols>
  <sheetData>
    <row r="1" spans="1:9" ht="20.100000000000001" customHeight="1" x14ac:dyDescent="0.3">
      <c r="A1" s="201" t="s">
        <v>102</v>
      </c>
      <c r="B1" s="201"/>
      <c r="C1" s="201"/>
      <c r="D1" s="201"/>
      <c r="E1" s="201"/>
      <c r="F1" s="201"/>
      <c r="G1" s="201"/>
      <c r="H1" s="201"/>
      <c r="I1" s="201"/>
    </row>
    <row r="2" spans="1:9" ht="20.100000000000001" customHeight="1" x14ac:dyDescent="0.3">
      <c r="A2" s="118" t="s">
        <v>200</v>
      </c>
      <c r="B2" s="118"/>
      <c r="C2" s="118"/>
      <c r="D2" s="118"/>
      <c r="E2" s="118"/>
      <c r="F2" s="118"/>
      <c r="G2" s="118"/>
      <c r="H2" s="118"/>
      <c r="I2" s="118"/>
    </row>
    <row r="3" spans="1:9" ht="20.100000000000001" customHeight="1" x14ac:dyDescent="0.3">
      <c r="A3" s="202" t="s">
        <v>121</v>
      </c>
      <c r="B3" s="202"/>
      <c r="C3" s="202"/>
      <c r="D3" s="202"/>
      <c r="E3" s="202"/>
      <c r="F3" s="202"/>
      <c r="G3" s="202"/>
      <c r="H3" s="202"/>
      <c r="I3" s="202"/>
    </row>
    <row r="4" spans="1:9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x14ac:dyDescent="0.3">
      <c r="A5" s="194" t="s">
        <v>150</v>
      </c>
      <c r="B5" s="194"/>
      <c r="C5" s="194"/>
      <c r="D5" s="194"/>
      <c r="E5" s="194"/>
      <c r="F5" s="194"/>
      <c r="G5" s="194"/>
      <c r="H5" s="194"/>
      <c r="I5" s="194"/>
    </row>
    <row r="6" spans="1:9" ht="139.5" customHeight="1" x14ac:dyDescent="0.3">
      <c r="A6" s="195" t="s">
        <v>167</v>
      </c>
      <c r="B6" s="196"/>
      <c r="C6" s="196"/>
      <c r="D6" s="196"/>
      <c r="E6" s="196"/>
      <c r="F6" s="196"/>
      <c r="G6" s="196"/>
      <c r="H6" s="196"/>
      <c r="I6" s="196"/>
    </row>
    <row r="7" spans="1:9" ht="15" customHeight="1" x14ac:dyDescent="0.3">
      <c r="A7" s="20"/>
      <c r="B7" s="20"/>
      <c r="C7" s="20"/>
      <c r="D7" s="20"/>
      <c r="E7" s="20"/>
      <c r="F7" s="20"/>
      <c r="G7" s="20"/>
      <c r="H7" s="20"/>
      <c r="I7" s="20"/>
    </row>
    <row r="8" spans="1:9" ht="15" customHeight="1" x14ac:dyDescent="0.3">
      <c r="A8" s="194" t="s">
        <v>151</v>
      </c>
      <c r="B8" s="194"/>
      <c r="C8" s="194"/>
      <c r="D8" s="194"/>
      <c r="E8" s="194"/>
      <c r="F8" s="194"/>
      <c r="G8" s="194"/>
      <c r="H8" s="194"/>
      <c r="I8" s="194"/>
    </row>
    <row r="9" spans="1:9" ht="213" customHeight="1" x14ac:dyDescent="0.3">
      <c r="A9" s="200" t="s">
        <v>199</v>
      </c>
      <c r="B9" s="182"/>
      <c r="C9" s="182"/>
      <c r="D9" s="182"/>
      <c r="E9" s="182"/>
      <c r="F9" s="182"/>
      <c r="G9" s="182"/>
      <c r="H9" s="182"/>
      <c r="I9" s="183"/>
    </row>
    <row r="10" spans="1:9" ht="15" customHeight="1" x14ac:dyDescent="0.3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5" customHeight="1" x14ac:dyDescent="0.3">
      <c r="A11" s="194" t="s">
        <v>152</v>
      </c>
      <c r="B11" s="194"/>
      <c r="C11" s="194"/>
      <c r="D11" s="194"/>
      <c r="E11" s="194"/>
      <c r="F11" s="194"/>
      <c r="G11" s="194"/>
      <c r="H11" s="194"/>
      <c r="I11" s="194"/>
    </row>
    <row r="12" spans="1:9" ht="80.099999999999994" customHeight="1" x14ac:dyDescent="0.3">
      <c r="A12" s="200" t="s">
        <v>168</v>
      </c>
      <c r="B12" s="182"/>
      <c r="C12" s="182"/>
      <c r="D12" s="182"/>
      <c r="E12" s="182"/>
      <c r="F12" s="182"/>
      <c r="G12" s="182"/>
      <c r="H12" s="182"/>
      <c r="I12" s="183"/>
    </row>
    <row r="13" spans="1:9" ht="15" customHeight="1" x14ac:dyDescent="0.3">
      <c r="A13" s="86"/>
      <c r="B13" s="20"/>
      <c r="C13" s="20"/>
      <c r="D13" s="20"/>
      <c r="E13" s="20"/>
      <c r="F13" s="20"/>
      <c r="G13" s="20"/>
      <c r="H13" s="20"/>
      <c r="I13" s="20"/>
    </row>
    <row r="14" spans="1:9" ht="15" customHeight="1" x14ac:dyDescent="0.3">
      <c r="A14" s="194" t="s">
        <v>153</v>
      </c>
      <c r="B14" s="194"/>
      <c r="C14" s="194"/>
      <c r="D14" s="194"/>
      <c r="E14" s="194"/>
      <c r="F14" s="194"/>
      <c r="G14" s="194"/>
      <c r="H14" s="194"/>
      <c r="I14" s="194"/>
    </row>
    <row r="15" spans="1:9" ht="80.099999999999994" customHeight="1" x14ac:dyDescent="0.3">
      <c r="A15" s="195" t="s">
        <v>178</v>
      </c>
      <c r="B15" s="196"/>
      <c r="C15" s="196"/>
      <c r="D15" s="196"/>
      <c r="E15" s="196"/>
      <c r="F15" s="196"/>
      <c r="G15" s="196"/>
      <c r="H15" s="196"/>
      <c r="I15" s="196"/>
    </row>
    <row r="16" spans="1:9" ht="15" customHeight="1" x14ac:dyDescent="0.3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4.25" customHeight="1" x14ac:dyDescent="0.3">
      <c r="A17" s="197" t="s">
        <v>154</v>
      </c>
      <c r="B17" s="198"/>
      <c r="C17" s="198"/>
      <c r="D17" s="198"/>
      <c r="E17" s="198"/>
      <c r="F17" s="198"/>
      <c r="G17" s="198"/>
      <c r="H17" s="198"/>
      <c r="I17" s="199"/>
    </row>
    <row r="18" spans="1:9" ht="58.5" customHeight="1" x14ac:dyDescent="0.3">
      <c r="A18" s="195" t="s">
        <v>169</v>
      </c>
      <c r="B18" s="196"/>
      <c r="C18" s="196"/>
      <c r="D18" s="196"/>
      <c r="E18" s="196"/>
      <c r="F18" s="196"/>
      <c r="G18" s="196"/>
      <c r="H18" s="196"/>
      <c r="I18" s="196"/>
    </row>
    <row r="19" spans="1:9" ht="15" customHeight="1" x14ac:dyDescent="0.3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5" customHeight="1" x14ac:dyDescent="0.3">
      <c r="A20" s="194" t="s">
        <v>155</v>
      </c>
      <c r="B20" s="194"/>
      <c r="C20" s="194"/>
      <c r="D20" s="194"/>
      <c r="E20" s="194"/>
      <c r="F20" s="194"/>
      <c r="G20" s="194"/>
      <c r="H20" s="194"/>
      <c r="I20" s="194"/>
    </row>
    <row r="21" spans="1:9" ht="79.5" customHeight="1" x14ac:dyDescent="0.3">
      <c r="A21" s="181" t="s">
        <v>170</v>
      </c>
      <c r="B21" s="182"/>
      <c r="C21" s="182"/>
      <c r="D21" s="182"/>
      <c r="E21" s="182"/>
      <c r="F21" s="182"/>
      <c r="G21" s="182"/>
      <c r="H21" s="182"/>
      <c r="I21" s="183"/>
    </row>
    <row r="22" spans="1:9" ht="15" customHeight="1" x14ac:dyDescent="0.3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5" customHeight="1" x14ac:dyDescent="0.3"/>
    <row r="24" spans="1:9" ht="15" customHeight="1" x14ac:dyDescent="0.3"/>
    <row r="25" spans="1:9" ht="20.100000000000001" customHeight="1" x14ac:dyDescent="0.3">
      <c r="A25" s="184" t="s">
        <v>204</v>
      </c>
      <c r="B25" s="185"/>
      <c r="C25" s="185"/>
      <c r="D25" s="185"/>
      <c r="E25" s="185"/>
      <c r="F25" s="185"/>
      <c r="G25" s="186"/>
      <c r="H25" s="187"/>
      <c r="I25" s="188"/>
    </row>
    <row r="26" spans="1:9" ht="20.100000000000001" customHeight="1" x14ac:dyDescent="0.3">
      <c r="A26" s="191" t="s">
        <v>156</v>
      </c>
      <c r="B26" s="192"/>
      <c r="C26" s="192"/>
      <c r="D26" s="192"/>
      <c r="E26" s="192"/>
      <c r="F26" s="192"/>
      <c r="G26" s="193"/>
      <c r="H26" s="189"/>
      <c r="I26" s="190"/>
    </row>
    <row r="29" spans="1:9" ht="45" customHeight="1" x14ac:dyDescent="0.3">
      <c r="B29" s="179" t="s">
        <v>103</v>
      </c>
      <c r="C29" s="179"/>
      <c r="D29" s="179"/>
      <c r="E29" s="179" t="s">
        <v>107</v>
      </c>
      <c r="F29" s="179"/>
      <c r="G29" s="179"/>
      <c r="H29" s="180" t="s">
        <v>104</v>
      </c>
      <c r="I29" s="180"/>
    </row>
    <row r="31" spans="1:9" ht="45" customHeight="1" x14ac:dyDescent="0.3">
      <c r="B31" s="179" t="s">
        <v>105</v>
      </c>
      <c r="C31" s="179"/>
      <c r="D31" s="179"/>
      <c r="E31" s="179" t="s">
        <v>163</v>
      </c>
      <c r="F31" s="179"/>
      <c r="G31" s="179"/>
      <c r="H31" s="180" t="s">
        <v>104</v>
      </c>
      <c r="I31" s="180"/>
    </row>
    <row r="34" spans="5:5" x14ac:dyDescent="0.3">
      <c r="E34" s="17"/>
    </row>
  </sheetData>
  <mergeCells count="24">
    <mergeCell ref="A8:I8"/>
    <mergeCell ref="A9:I9"/>
    <mergeCell ref="A11:I11"/>
    <mergeCell ref="A12:I12"/>
    <mergeCell ref="A1:I1"/>
    <mergeCell ref="A2:I2"/>
    <mergeCell ref="A3:I3"/>
    <mergeCell ref="A5:I5"/>
    <mergeCell ref="A6:I6"/>
    <mergeCell ref="A14:I14"/>
    <mergeCell ref="A15:I15"/>
    <mergeCell ref="A17:I17"/>
    <mergeCell ref="A18:I18"/>
    <mergeCell ref="A20:I20"/>
    <mergeCell ref="B31:D31"/>
    <mergeCell ref="E31:G31"/>
    <mergeCell ref="H31:I31"/>
    <mergeCell ref="A21:I21"/>
    <mergeCell ref="A25:G25"/>
    <mergeCell ref="H25:I26"/>
    <mergeCell ref="A26:G26"/>
    <mergeCell ref="B29:D29"/>
    <mergeCell ref="E29:G29"/>
    <mergeCell ref="H29:I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Prihodi</vt:lpstr>
      <vt:lpstr>Rashodi</vt:lpstr>
      <vt:lpstr>Rezultat</vt:lpstr>
      <vt:lpstr>Obrazloženje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marija.podolski</dc:creator>
  <cp:lastModifiedBy>Windows korisnik</cp:lastModifiedBy>
  <cp:lastPrinted>2020-10-20T11:10:19Z</cp:lastPrinted>
  <dcterms:created xsi:type="dcterms:W3CDTF">2017-05-23T07:31:09Z</dcterms:created>
  <dcterms:modified xsi:type="dcterms:W3CDTF">2021-02-02T08:45:32Z</dcterms:modified>
</cp:coreProperties>
</file>